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0D5CF54D-3D25-4BE9-A9B4-2386831D9C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 ORÇAMENTÁRIA" sheetId="3" r:id="rId1"/>
    <sheet name="CRONOGRAMA FISCO-FINANCEIRO" sheetId="6" r:id="rId2"/>
    <sheet name="BDI" sheetId="7" r:id="rId3"/>
  </sheets>
  <definedNames>
    <definedName name="_xlnm.Print_Area" localSheetId="1">'CRONOGRAMA FISCO-FINANCEIRO'!$A$1:$H$18</definedName>
    <definedName name="_xlnm.Print_Area" localSheetId="0">'PLANILHA ORÇAMENTÁRIA'!$A$1:$G$19</definedName>
    <definedName name="BDI" comment="Coluna BDI">1+(INDEX(#REF!,ROW())/100)</definedName>
    <definedName name="BDI.Opcao" hidden="1">#REF!</definedName>
    <definedName name="ContraPart1" comment="Contrapartida1: coluna auxiliar para cálculo da contrapartida">#REF!-SUMIF(#REF!,"&gt;=0",#REF!)</definedName>
    <definedName name="ContraPart2" comment="Diferença entre a contrapartida efetiva menos as contrapartidas informadas pelo usuário (Fin, Física e/ou Outras Fontes)">MAX(#REF!-SUM(#REF!),0)</definedName>
    <definedName name="DESONERACAO" hidden="1">IF(OR(Import.Desoneracao="DESONERADO",Import.Desoneracao="SIM"),"SIM","NÃO")</definedName>
    <definedName name="Import.Desoneracao" hidden="1">OFFSET(#REF!,0,-1)</definedName>
    <definedName name="Item" comment="Coluna Número do Macroitem">INDEX(#REF!,ROW())</definedName>
    <definedName name="ListaNomes" comment="Indica os nomes dos Responsáveis Técnicos peloOrçamento, Fiscalização e Execução">#REF!</definedName>
    <definedName name="Macroitem" comment="Mostra o valor da Coluna Total Macroitem na linha pesquisada.">INDEX(#REF!,ROW())</definedName>
    <definedName name="Macroitem1" comment="Indica o valor da coluna Total Macroitem 1">INDEX(#REF!,ROW())</definedName>
    <definedName name="Macroitem2" comment="Indica o valor da coluna Total Macroitem 2">INDEX(#REF!,ROW())</definedName>
    <definedName name="Macroitem3" comment="Indica o valor da coluna Total Macroitem 3">INDEX(#REF!,ROW())</definedName>
    <definedName name="MacroitemAc">INDEX(#REF!,ROW())</definedName>
    <definedName name="MacroitemPer">INDEX(#REF!,ROW())</definedName>
    <definedName name="MacroitemRet">INDEX(#REF!,ROW())</definedName>
    <definedName name="matriz">#REF!</definedName>
    <definedName name="matriz2">#REF!</definedName>
    <definedName name="Medicao1" comment="Indica a posicao na Tabela Matriz do BM 01">INDEX(#REF!,ROW())</definedName>
    <definedName name="ORÇAMENTO.BancoRef" hidden="1">'PLANILHA ORÇAMENTÁRIA'!$F$10</definedName>
    <definedName name="ORÇAMENTO.CustoUnitario" hidden="1">ROUND('PLANILHA ORÇAMENTÁRIA'!$U1,15-13*'PLANILHA ORÇAMENTÁRIA'!$AF$10)</definedName>
    <definedName name="ORÇAMENTO.PrecoUnitarioLicitado" hidden="1">'PLANILHA ORÇAMENTÁRIA'!$AL1</definedName>
    <definedName name="Quantidade" comment="Coluna Quantidade">INDEX(#REF!,ROW())</definedName>
    <definedName name="Quantidade1" comment="Coluna Quantidade1 (Licitados)">INDEX(#REF!,ROW())</definedName>
    <definedName name="Quantidade2" comment="Coluna Quantidade2 (Reprogramado Vigente)">INDEX(#REF!,ROW())</definedName>
    <definedName name="Quantidade3" comment="Coluna Quantidade3 (Reprogramado Proposto)">INDEX(#REF!,ROW())</definedName>
    <definedName name="QuantidadeAc">SUM(OFFSET([0]!Medicao1,0,0,1,#REF!))</definedName>
    <definedName name="QuantidadePeriodo">INDEX([0]!TabMedicao,ROW(),#REF!)</definedName>
    <definedName name="REFERENCIA.Descricao" hidden="1">IF(ISNUMBER('PLANILHA ORÇAMENTÁRIA'!$AF1),OFFSET(INDIRECT(ORÇAMENTO.BancoRef),'PLANILHA ORÇAMENTÁRIA'!$AF1-1,3,1),'PLANILHA ORÇAMENTÁRIA'!$AF1)</definedName>
    <definedName name="REFERENCIA.Unidade" hidden="1">IF(ISNUMBER('PLANILHA ORÇAMENTÁRIA'!$AF1),OFFSET(INDIRECT(ORÇAMENTO.BancoRef),'PLANILHA ORÇAMENTÁRIA'!$AF1-1,4,1),"-")</definedName>
    <definedName name="Registro" comment="Indica o número de ART ou RRT informada na planiha Dados Iniciais, de acordo com o nome escolhido no campo acima, na seta.">IF(INDIRECT(ADDRESS(ROW()-1,COLUMN()))=#REF!,#REF!,IF(INDIRECT(ADDRESS(ROW()-1,COLUMN()))=#REF!,#REF!,IF(INDIRECT(ADDRESS(ROW()-1,COLUMN()))=#REF!,#REF!,"")))</definedName>
    <definedName name="ResParcial" comment="Seleção parcial do Total Subitens referente à um Macroitem específico">OFFSET([0]!Subitem,0,0,MATCH(VLOOKUP("Macroitem",[0]!TabAux,1,FALSE),[0]!TabAux,0),1)</definedName>
    <definedName name="ResParcial1" comment="Seleção parcial do Total Subitens1 referente à um Macroitem específico (licitado)">OFFSET([0]!Subitem1,0,0,MATCH(VLOOKUP("Macroitem",[0]!TabAux,1,FALSE),[0]!TabAux,0),1)</definedName>
    <definedName name="ResParcial2" comment="Seleção parcial do Total Subitens2 referente à um Macroitem específico (Reprogramado Vigente)">OFFSET([0]!Subitem2,0,0,MATCH(VLOOKUP("Macroitem",[0]!TabAux,1,FALSE),[0]!TabAux,0),1)</definedName>
    <definedName name="ResParcial3" comment="Seleção parcial do Total Subitens3 referente à um Macroitem específico (Reprogramado Proposto)">OFFSET([0]!Subitem3,0,0,MATCH(VLOOKUP("Macroitem",[0]!TabAux,1,FALSE),[0]!TabAux,0),1)</definedName>
    <definedName name="ResParcialAc">OFFSET([0]!SubitemAc,0,0,MATCH(VLOOKUP("Macroitem",[0]!TabAux,1,FALSE),[0]!TabAux,0),1)</definedName>
    <definedName name="ResParcialPer">OFFSET([0]!SubitemPer,0,0,MATCH(VLOOKUP("Macroitem",[0]!TabAux,1,FALSE),[0]!TabAux,0),1)</definedName>
    <definedName name="ResParcialRet">OFFSET([0]!SubitemRet,0,0,MATCH(VLOOKUP("Macroitem",[0]!TabAux,1,FALSE),[0]!TabAux,0),1)</definedName>
    <definedName name="Subitem" comment="Coluna Total Subitens">INDEX(#REF!,ROW())</definedName>
    <definedName name="Subitem1" comment="Indica o valor da Coluna Total Subitem1">INDEX(#REF!,ROW())</definedName>
    <definedName name="Subitem2" comment="Indica o valor da Coluna Total Subitem2">INDEX(#REF!,ROW())</definedName>
    <definedName name="Subitem3" comment="Indica o valor da Coluna Total Subitem3">INDEX(#REF!,ROW())</definedName>
    <definedName name="SubitemAc">INDEX(#REF!,ROW())</definedName>
    <definedName name="SubitemPer">INDEX(#REF!,ROW())</definedName>
    <definedName name="SubitemRet">INDEX(#REF!,ROW())</definedName>
    <definedName name="TabAux" comment="Tabela auxiliar para pesquisa do termo &quot;Macroitem&quot;, necessário para funcionamento da planilha. ">#REF!</definedName>
    <definedName name="TabAuxRes" comment="Tabela Matriz da coluna auxiliar, utilizada para Resumo da Reprogramação">#REF!</definedName>
    <definedName name="TabMedicao" comment="Tabela onde é apontado os quantitativos medidos de cada mês.">#REF!</definedName>
    <definedName name="TESTE">#REF!*#REF!</definedName>
    <definedName name="TIPOORCAMENTO" hidden="1">IF(VALUE(#REF!)=2,"Licitado","Proposto")</definedName>
    <definedName name="TotalQ1C2" comment="Multiplica o valor da coluna Quantidade1 pelo valor da coluna Custo Unitário2, quando somente o custo unitário é reprogramado.">[0]!Quantidade1*[0]!Unitario2</definedName>
    <definedName name="TotalQ2C1" comment="Multiplica o valor da coluna Quantidade2 pelo valor da coluna Custo Unitário1, quando somente a quantidade é reprogramada.">[0]!Quantidade2*[0]!Unitario1</definedName>
    <definedName name="TotalQ2C2" comment="Multiplica o valor da coluna Quantidade2 pelo valor da coluna Custo Unitário2 (Ambos Reprogramados Vigentes), quando ambos são diferentes dos respectivos Licitados">[0]!Quantidade2*[0]!Unitario2</definedName>
    <definedName name="TotalSubitem1" comment="Multiplica o valor da coluna Quantidade1 pelo valor da coluna Custo Unitário1 (Licitados), linha a linha, sem função arredondar">[0]!Quantidade1*[0]!Unitario1</definedName>
    <definedName name="Unitario1" comment="Coluna Custo Unitário 1 (Licitados)">INDEX(#REF!,ROW())</definedName>
    <definedName name="Unitario2" comment="Coluna Custo Unitário 2 (Reprogramado Vigente)">INDEX(#REF!,ROW())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B5" i="6" l="1"/>
  <c r="B6" i="7"/>
  <c r="B7" i="7"/>
  <c r="B3" i="7"/>
  <c r="B2" i="7"/>
  <c r="B4" i="6"/>
  <c r="B14" i="6"/>
  <c r="G16" i="3" l="1"/>
  <c r="K18" i="7"/>
  <c r="B5" i="7" s="1"/>
  <c r="B9" i="6"/>
  <c r="B8" i="6"/>
  <c r="B7" i="6" l="1"/>
  <c r="B6" i="3"/>
  <c r="G14" i="3" l="1"/>
  <c r="G17" i="3" l="1"/>
  <c r="G19" i="3" s="1"/>
  <c r="H15" i="3" l="1"/>
  <c r="G14" i="6"/>
  <c r="E14" i="6" l="1"/>
  <c r="G15" i="6"/>
  <c r="G16" i="6" s="1"/>
  <c r="H16" i="3"/>
  <c r="B5" i="3"/>
  <c r="B4" i="7" s="1"/>
  <c r="B6" i="6" s="1"/>
  <c r="H14" i="3"/>
  <c r="H17" i="3"/>
  <c r="H19" i="3" s="1"/>
  <c r="E15" i="6" l="1"/>
  <c r="E16" i="6" s="1"/>
  <c r="H14" i="6"/>
  <c r="E18" i="6" l="1"/>
  <c r="E17" i="6"/>
</calcChain>
</file>

<file path=xl/sharedStrings.xml><?xml version="1.0" encoding="utf-8"?>
<sst xmlns="http://schemas.openxmlformats.org/spreadsheetml/2006/main" count="82" uniqueCount="65">
  <si>
    <t>Unidade</t>
  </si>
  <si>
    <t>Quantidade</t>
  </si>
  <si>
    <t>1.1</t>
  </si>
  <si>
    <t>1.2</t>
  </si>
  <si>
    <t>ITEM</t>
  </si>
  <si>
    <t>FONTE</t>
  </si>
  <si>
    <t>PLANILHA QUANTITATIVA E ORÇAMENTÁRIA</t>
  </si>
  <si>
    <t>OBRA:</t>
  </si>
  <si>
    <t>Valor Total:</t>
  </si>
  <si>
    <t>Valor do BDI:</t>
  </si>
  <si>
    <t>ITENS DE SERVIÇO</t>
  </si>
  <si>
    <t>Preço Unitário Com BDI (R$)</t>
  </si>
  <si>
    <t>Preço Total Com BDI (R$)</t>
  </si>
  <si>
    <t>TOTAL DO ITEM</t>
  </si>
  <si>
    <t>%</t>
  </si>
  <si>
    <t>CRONOGRAMA FÍSICO FINANCEIRO</t>
  </si>
  <si>
    <t>DISCRIMINAÇÃO</t>
  </si>
  <si>
    <t>PERÍODO</t>
  </si>
  <si>
    <t>TOTAL</t>
  </si>
  <si>
    <t>MÊS 01</t>
  </si>
  <si>
    <t>R$</t>
  </si>
  <si>
    <t>VALOR DA OBRA</t>
  </si>
  <si>
    <t xml:space="preserve">VALOR ACUMULADO </t>
  </si>
  <si>
    <t>PERCENTUAL DA OBRA</t>
  </si>
  <si>
    <t>SOMATÓRIO ACUMULADO %</t>
  </si>
  <si>
    <t>TOTAL GERAL</t>
  </si>
  <si>
    <t>M2</t>
  </si>
  <si>
    <t>Razão Social:</t>
  </si>
  <si>
    <t>CNPJ/MF:</t>
  </si>
  <si>
    <t>Concorrência nº</t>
  </si>
  <si>
    <t>Siglas</t>
  </si>
  <si>
    <t>% Adotado</t>
  </si>
  <si>
    <t>CP</t>
  </si>
  <si>
    <t>ISS</t>
  </si>
  <si>
    <t>BDI SEM desoneração (Fórmula Acórdão TCU)</t>
  </si>
  <si>
    <t>BDI PAD</t>
  </si>
  <si>
    <t>AC</t>
  </si>
  <si>
    <t>Risco</t>
  </si>
  <si>
    <t>Despesas Financeiras</t>
  </si>
  <si>
    <t>Lucro</t>
  </si>
  <si>
    <t>R</t>
  </si>
  <si>
    <t>DF</t>
  </si>
  <si>
    <t>L</t>
  </si>
  <si>
    <t>Seguro e Garantia</t>
  </si>
  <si>
    <t>QUADRO DE COMPOISÇÃO BDI</t>
  </si>
  <si>
    <t>Administração Central</t>
  </si>
  <si>
    <t>S + G</t>
  </si>
  <si>
    <t>Item</t>
  </si>
  <si>
    <t>Descrição Análitica</t>
  </si>
  <si>
    <t>Tributos (impostos: COFINS 3% e  PIS 0,65%)</t>
  </si>
  <si>
    <t>Tributos (ISS)</t>
  </si>
  <si>
    <t>Tributos (Contribuição Previdenciária sobre a Receita Bruta)</t>
  </si>
  <si>
    <t>FORMULA - ACÓRDÃO TCU 2.622/2013</t>
  </si>
  <si>
    <t>Concorrência nº:</t>
  </si>
  <si>
    <t>CPRB</t>
  </si>
  <si>
    <t>SINALIZAÇÃO</t>
  </si>
  <si>
    <t>SICRO 5213400</t>
  </si>
  <si>
    <t>1.3</t>
  </si>
  <si>
    <t>SICRO 5213360</t>
  </si>
  <si>
    <t>PINTURA DE FAIXA - TINTA BASE ACRÍLICA - ESPESSURA DE 0,4 MM - COR BRANCA</t>
  </si>
  <si>
    <t>PINTURA DE FAIXA - TINTA BASE ACRÍLICA - ESPESSURA DE 0,4 MM - COR AMARELA</t>
  </si>
  <si>
    <t>TACHA REFLETIVA EM PLÁSTICO INJETADO - BIDIRECIONAL TIPO I - COM
UM PINO - FORNECIMENTO E COLOCAÇÃO</t>
  </si>
  <si>
    <t>UND.</t>
  </si>
  <si>
    <t>CONTRATAÇÃO DE OBRA DE RECUPERAÇÃO DA SINALIZAÇÃO VIÁRIA HORIZONTAL NAS VIAS PÚBLICAS DO MUNICÍPIO DE MORRO GRANDE</t>
  </si>
  <si>
    <t>5/2024/PMMG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</si>
</sst>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-* #,##0.00_-;\-* #,##0.00_-;_-* \-??_-;_-@_-"/>
    <numFmt numFmtId="168" formatCode="_(* #,##0.00_);_(* \(#,##0.00\);_(* \-??_);_(@_)"/>
    <numFmt numFmtId="169" formatCode="_-&quot;R$ &quot;* #,##0.00_-;&quot;-R$ &quot;* #,##0.00_-;_-&quot;R$ &quot;* \-??_-;_-@_-"/>
    <numFmt numFmtId="170" formatCode="#,##0.00_ ;\-#,##0.00\ 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4" borderId="0" applyNumberFormat="0" applyBorder="0" applyAlignment="0" applyProtection="0"/>
    <xf numFmtId="0" fontId="23" fillId="13" borderId="9" applyNumberFormat="0" applyAlignment="0" applyProtection="0"/>
    <xf numFmtId="0" fontId="24" fillId="14" borderId="10" applyNumberFormat="0" applyAlignment="0" applyProtection="0"/>
    <xf numFmtId="0" fontId="25" fillId="0" borderId="11" applyNumberFormat="0" applyFill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6" fillId="5" borderId="9" applyNumberFormat="0" applyAlignment="0" applyProtection="0"/>
    <xf numFmtId="169" fontId="9" fillId="0" borderId="0" applyFill="0" applyBorder="0" applyAlignment="0" applyProtection="0"/>
    <xf numFmtId="0" fontId="9" fillId="0" borderId="0"/>
    <xf numFmtId="0" fontId="20" fillId="0" borderId="0"/>
    <xf numFmtId="0" fontId="9" fillId="7" borderId="12" applyNumberForma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27" fillId="13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17" applyNumberFormat="0" applyFill="0" applyAlignment="0" applyProtection="0"/>
    <xf numFmtId="168" fontId="9" fillId="0" borderId="0" applyFill="0" applyBorder="0" applyAlignment="0" applyProtection="0"/>
    <xf numFmtId="167" fontId="9" fillId="0" borderId="0" applyFill="0" applyBorder="0" applyAlignment="0" applyProtection="0"/>
    <xf numFmtId="43" fontId="12" fillId="0" borderId="0" applyFont="0" applyFill="0" applyBorder="0" applyAlignment="0" applyProtection="0"/>
  </cellStyleXfs>
  <cellXfs count="108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5" fillId="18" borderId="1" xfId="7" applyNumberFormat="1" applyFont="1" applyFill="1" applyBorder="1" applyAlignment="1">
      <alignment horizontal="center" vertical="center"/>
    </xf>
    <xf numFmtId="2" fontId="15" fillId="18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11" fillId="0" borderId="24" xfId="41" applyFont="1" applyBorder="1" applyAlignment="1">
      <alignment horizontal="center" vertical="center"/>
    </xf>
    <xf numFmtId="4" fontId="11" fillId="0" borderId="24" xfId="41" applyNumberFormat="1" applyFont="1" applyBorder="1" applyAlignment="1">
      <alignment horizontal="center" vertical="center" wrapText="1"/>
    </xf>
    <xf numFmtId="0" fontId="9" fillId="0" borderId="21" xfId="41" applyBorder="1" applyAlignment="1">
      <alignment horizontal="center" vertical="center"/>
    </xf>
    <xf numFmtId="10" fontId="9" fillId="0" borderId="21" xfId="41" applyNumberFormat="1" applyBorder="1" applyAlignment="1" applyProtection="1">
      <alignment horizontal="center" vertical="center"/>
      <protection locked="0"/>
    </xf>
    <xf numFmtId="10" fontId="9" fillId="0" borderId="21" xfId="41" applyNumberFormat="1" applyBorder="1" applyAlignment="1">
      <alignment horizontal="center" vertical="center"/>
    </xf>
    <xf numFmtId="0" fontId="11" fillId="0" borderId="26" xfId="41" applyFont="1" applyBorder="1" applyAlignment="1">
      <alignment horizontal="center" vertical="center" wrapText="1"/>
    </xf>
    <xf numFmtId="10" fontId="11" fillId="0" borderId="26" xfId="41" applyNumberFormat="1" applyFont="1" applyBorder="1" applyAlignment="1">
      <alignment horizontal="center" vertical="center"/>
    </xf>
    <xf numFmtId="0" fontId="36" fillId="0" borderId="0" xfId="0" applyFont="1"/>
    <xf numFmtId="0" fontId="37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4" fontId="38" fillId="0" borderId="29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0" fontId="4" fillId="0" borderId="1" xfId="6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1" xfId="6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 wrapText="1"/>
    </xf>
    <xf numFmtId="0" fontId="35" fillId="0" borderId="3" xfId="0" applyFont="1" applyBorder="1" applyAlignment="1">
      <alignment horizontal="right" vertical="center" wrapText="1"/>
    </xf>
    <xf numFmtId="0" fontId="35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" fontId="11" fillId="0" borderId="1" xfId="6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10" fontId="4" fillId="3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0" fontId="36" fillId="0" borderId="1" xfId="0" applyFont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1" fillId="0" borderId="22" xfId="41" applyFont="1" applyBorder="1" applyAlignment="1">
      <alignment horizontal="center" vertical="center"/>
    </xf>
    <xf numFmtId="0" fontId="11" fillId="0" borderId="23" xfId="41" applyFont="1" applyBorder="1" applyAlignment="1">
      <alignment horizontal="center" vertical="center"/>
    </xf>
    <xf numFmtId="0" fontId="3" fillId="0" borderId="28" xfId="41" applyFont="1" applyBorder="1" applyAlignment="1">
      <alignment horizontal="center" vertical="center" wrapText="1"/>
    </xf>
    <xf numFmtId="0" fontId="3" fillId="0" borderId="26" xfId="41" applyFont="1" applyBorder="1" applyAlignment="1">
      <alignment horizontal="center" vertical="center" wrapText="1"/>
    </xf>
    <xf numFmtId="0" fontId="4" fillId="0" borderId="25" xfId="41" applyFont="1" applyBorder="1" applyAlignment="1">
      <alignment horizontal="center" vertical="center" wrapText="1"/>
    </xf>
    <xf numFmtId="0" fontId="4" fillId="0" borderId="21" xfId="41" applyFont="1" applyBorder="1" applyAlignment="1">
      <alignment horizontal="center" vertical="center" wrapText="1"/>
    </xf>
    <xf numFmtId="170" fontId="39" fillId="0" borderId="29" xfId="7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justify" vertical="center" wrapText="1"/>
    </xf>
  </cellXfs>
  <cellStyles count="58">
    <cellStyle name="20% - Ênfase1 2" xfId="11" xr:uid="{B63FE022-099D-415C-BAAC-361D20D0D048}"/>
    <cellStyle name="20% - Ênfase2 2" xfId="12" xr:uid="{4C746E80-6E9F-41F9-A1A4-7448694C8212}"/>
    <cellStyle name="20% - Ênfase3 2" xfId="13" xr:uid="{C4C0C09F-87C5-4417-B590-3D75558066FE}"/>
    <cellStyle name="20% - Ênfase4 2" xfId="14" xr:uid="{9F6F7F6E-A69C-4291-8017-4AFD07BFEBF4}"/>
    <cellStyle name="20% - Ênfase5 2" xfId="15" xr:uid="{731FB388-C2B4-4656-813E-C97D94F2B5AE}"/>
    <cellStyle name="20% - Ênfase6 2" xfId="16" xr:uid="{7717672D-73DD-4578-BC93-75550195A91A}"/>
    <cellStyle name="40% - Ênfase1 2" xfId="17" xr:uid="{FA34D332-FF3E-4570-AD29-340DC3836081}"/>
    <cellStyle name="40% - Ênfase2 2" xfId="18" xr:uid="{EDEBCB0C-EE88-4115-BE9C-2789AA64B58A}"/>
    <cellStyle name="40% - Ênfase3 2" xfId="19" xr:uid="{D6CE889E-8610-4813-AD30-FFED17C5FD46}"/>
    <cellStyle name="40% - Ênfase4 2" xfId="20" xr:uid="{040195B0-F7A9-4BF8-89D5-E423EE54CF67}"/>
    <cellStyle name="40% - Ênfase5 2" xfId="21" xr:uid="{72A05CA8-B851-4304-8985-724E837160CA}"/>
    <cellStyle name="40% - Ênfase6 2" xfId="22" xr:uid="{B92720CD-2A3E-4263-BD74-3CDF06209704}"/>
    <cellStyle name="60% - Ênfase1 2" xfId="23" xr:uid="{B24AA380-10A6-4724-A449-E7749B9EF195}"/>
    <cellStyle name="60% - Ênfase2 2" xfId="24" xr:uid="{8FFCE8C2-5E80-484A-9EDF-CD7159FBAB68}"/>
    <cellStyle name="60% - Ênfase3 2" xfId="25" xr:uid="{73681480-D647-4A42-9B68-0EEA71B8BC77}"/>
    <cellStyle name="60% - Ênfase4 2" xfId="26" xr:uid="{73FA5618-8226-4A20-8887-389B91304622}"/>
    <cellStyle name="60% - Ênfase5 2" xfId="27" xr:uid="{B0884702-75A8-4669-A664-F09B147C6340}"/>
    <cellStyle name="60% - Ênfase6 2" xfId="28" xr:uid="{CCF6A31D-2032-415C-A19E-5CB88BC2936A}"/>
    <cellStyle name="Bom 2" xfId="29" xr:uid="{4F65DF26-A04D-4C48-AB3A-904B4DA19F91}"/>
    <cellStyle name="Cálculo 2" xfId="30" xr:uid="{5ECD6896-536E-43E7-8706-7A6ABB7B99C5}"/>
    <cellStyle name="Célula de Verificação 2" xfId="31" xr:uid="{78F06E36-E53F-43AA-B49E-469730F4A61D}"/>
    <cellStyle name="Célula Vinculada 2" xfId="32" xr:uid="{19548B43-9FB9-4DC6-A8E4-EAE9369ECDF1}"/>
    <cellStyle name="Ênfase1 2" xfId="33" xr:uid="{57DD23FF-89AD-451E-9334-A1EF68753A6C}"/>
    <cellStyle name="Ênfase2 2" xfId="34" xr:uid="{B3A52FBB-406D-490C-B279-F0311A97EC99}"/>
    <cellStyle name="Ênfase3 2" xfId="35" xr:uid="{48FF9D18-47CF-4296-81C7-CD173DD65F9F}"/>
    <cellStyle name="Ênfase4 2" xfId="36" xr:uid="{12BB9D35-6A49-417F-8E47-6091721321CD}"/>
    <cellStyle name="Ênfase5 2" xfId="37" xr:uid="{F74E03FC-C4CA-446D-9071-4FA18E0A2873}"/>
    <cellStyle name="Ênfase6 2" xfId="38" xr:uid="{EABABD78-CD46-49AA-8C93-7404AB29B737}"/>
    <cellStyle name="Entrada 2" xfId="39" xr:uid="{907BFE23-8C53-4338-BBE8-9B0C3DC4DAC5}"/>
    <cellStyle name="Hiperlink 2" xfId="9" xr:uid="{53965BFD-9CE8-4AAB-87F5-7A46DFE6EAF4}"/>
    <cellStyle name="Moeda" xfId="7" builtinId="4"/>
    <cellStyle name="Moeda 2" xfId="10" xr:uid="{BB576B58-0345-4A7A-ABE9-4C39AA8BEB1A}"/>
    <cellStyle name="Moeda 3" xfId="40" xr:uid="{258C18A9-6CAC-4459-AA07-426208780FE2}"/>
    <cellStyle name="Normal" xfId="0" builtinId="0"/>
    <cellStyle name="Normal 2" xfId="1" xr:uid="{00000000-0005-0000-0000-000001000000}"/>
    <cellStyle name="Normal 2 2" xfId="41" xr:uid="{9E97B4CA-112E-4F6C-A66D-1DF7AB3E78AD}"/>
    <cellStyle name="Normal 3" xfId="8" xr:uid="{1389C250-FEE6-4345-9F92-EC8D8CD23449}"/>
    <cellStyle name="Normal 3 2" xfId="42" xr:uid="{33C7A154-111D-4915-9300-888F9B8B5E32}"/>
    <cellStyle name="Normal 4" xfId="2" xr:uid="{00000000-0005-0000-0000-000003000000}"/>
    <cellStyle name="Normal 4 2_SIGEO Ver_2013A" xfId="5" xr:uid="{00000000-0005-0000-0000-000004000000}"/>
    <cellStyle name="Nota 2" xfId="43" xr:uid="{F634C709-FC6E-43B7-A99E-51B47F08877D}"/>
    <cellStyle name="Porcentagem" xfId="6" builtinId="5"/>
    <cellStyle name="Porcentagem 2" xfId="4" xr:uid="{00000000-0005-0000-0000-000009000000}"/>
    <cellStyle name="Porcentagem 2 2" xfId="45" xr:uid="{659C3EDF-576F-4DC8-BF33-263A93A65D79}"/>
    <cellStyle name="Porcentagem 3" xfId="44" xr:uid="{D10C998D-D54B-43D0-91D8-0EDBF79420EA}"/>
    <cellStyle name="Saída 2" xfId="46" xr:uid="{9830EDB8-D2A1-4B39-86AF-6522168D7287}"/>
    <cellStyle name="Texto de Aviso 2" xfId="47" xr:uid="{3C264C9E-6FF7-4497-9A9D-C0830102CF58}"/>
    <cellStyle name="Texto Explicativo 2" xfId="48" xr:uid="{87426F85-626C-4910-B306-E2AC7DFCE9C3}"/>
    <cellStyle name="Título 1 2" xfId="49" xr:uid="{3E759BB4-86D1-4740-9AC0-EA402E6CC50B}"/>
    <cellStyle name="Título 2 2" xfId="50" xr:uid="{3015F956-F65C-4AF6-B029-01BE7E5D348B}"/>
    <cellStyle name="Título 3 2" xfId="51" xr:uid="{3E5746E2-C2CB-408B-92EB-F5A0F2075D61}"/>
    <cellStyle name="Título 4 2" xfId="52" xr:uid="{8376E8BC-F06C-4A16-98A5-104A0E49EBEC}"/>
    <cellStyle name="Título 5" xfId="53" xr:uid="{82A3E16C-0445-40F8-B4D5-E4C5909061C7}"/>
    <cellStyle name="Total 2" xfId="54" xr:uid="{19FD82CE-CD40-4032-AD5C-7B12BDF3F039}"/>
    <cellStyle name="Vírgula 2" xfId="56" xr:uid="{02457207-E04A-44D4-BFCA-541CB5E6A2AE}"/>
    <cellStyle name="Vírgula 2 2" xfId="3" xr:uid="{00000000-0005-0000-0000-00000A000000}"/>
    <cellStyle name="Vírgula 3" xfId="55" xr:uid="{7AA12E1A-5CF8-4DAD-93CB-DEA8DA4AB97C}"/>
    <cellStyle name="Vírgula 5 3" xfId="57" xr:uid="{4FE1C497-C589-49F9-AE0F-063FC3EA5219}"/>
  </cellStyles>
  <dxfs count="1"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20</xdr:row>
      <xdr:rowOff>9526</xdr:rowOff>
    </xdr:from>
    <xdr:to>
      <xdr:col>9</xdr:col>
      <xdr:colOff>352426</xdr:colOff>
      <xdr:row>23</xdr:row>
      <xdr:rowOff>57286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95D2A6B-E76F-62A0-FD10-E430C2B8B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6" y="8915401"/>
          <a:ext cx="4286250" cy="6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abSelected="1" zoomScaleNormal="100" zoomScaleSheetLayoutView="100" workbookViewId="0">
      <pane ySplit="11" topLeftCell="A12" activePane="bottomLeft" state="frozen"/>
      <selection pane="bottomLeft" activeCell="J5" sqref="J5"/>
    </sheetView>
  </sheetViews>
  <sheetFormatPr defaultColWidth="9.140625" defaultRowHeight="15" x14ac:dyDescent="0.25"/>
  <cols>
    <col min="1" max="1" width="15.5703125" style="6" customWidth="1"/>
    <col min="2" max="2" width="16.42578125" style="6" bestFit="1" customWidth="1"/>
    <col min="3" max="3" width="58" style="6" customWidth="1"/>
    <col min="4" max="4" width="8" style="6" customWidth="1"/>
    <col min="5" max="5" width="10" style="6" customWidth="1"/>
    <col min="6" max="6" width="19.140625" style="6" customWidth="1"/>
    <col min="7" max="7" width="18.140625" style="6" customWidth="1"/>
    <col min="8" max="8" width="13" style="13" customWidth="1"/>
    <col min="9" max="9" width="10.7109375" style="7" customWidth="1"/>
    <col min="10" max="10" width="11.28515625" style="2" customWidth="1"/>
    <col min="11" max="11" width="11.42578125" style="3" customWidth="1"/>
    <col min="12" max="16384" width="9.140625" style="6"/>
  </cols>
  <sheetData>
    <row r="1" spans="1:11" ht="23.25" x14ac:dyDescent="0.25">
      <c r="A1" s="42" t="s">
        <v>6</v>
      </c>
      <c r="B1" s="42"/>
      <c r="C1" s="42"/>
      <c r="D1" s="42"/>
      <c r="E1" s="42"/>
      <c r="F1" s="42"/>
      <c r="G1" s="42"/>
      <c r="H1" s="42"/>
      <c r="I1" s="4"/>
      <c r="J1" s="4"/>
      <c r="K1" s="4"/>
    </row>
    <row r="2" spans="1:11" ht="23.25" x14ac:dyDescent="0.25">
      <c r="A2" s="42"/>
      <c r="B2" s="42"/>
      <c r="C2" s="42"/>
      <c r="D2" s="42"/>
      <c r="E2" s="42"/>
      <c r="F2" s="42"/>
      <c r="G2" s="42"/>
      <c r="H2" s="42"/>
      <c r="I2" s="4"/>
      <c r="J2" s="4"/>
      <c r="K2" s="4"/>
    </row>
    <row r="3" spans="1:11" ht="30" customHeight="1" x14ac:dyDescent="0.25">
      <c r="A3" s="11" t="s">
        <v>7</v>
      </c>
      <c r="B3" s="39" t="s">
        <v>63</v>
      </c>
      <c r="C3" s="40"/>
      <c r="D3" s="40"/>
      <c r="E3" s="40"/>
      <c r="F3" s="40"/>
      <c r="G3" s="40"/>
      <c r="H3" s="41"/>
      <c r="I3" s="4"/>
      <c r="J3" s="4"/>
      <c r="K3" s="4"/>
    </row>
    <row r="4" spans="1:11" ht="30" customHeight="1" x14ac:dyDescent="0.25">
      <c r="A4" s="11" t="s">
        <v>29</v>
      </c>
      <c r="B4" s="39" t="s">
        <v>64</v>
      </c>
      <c r="C4" s="40"/>
      <c r="D4" s="40"/>
      <c r="E4" s="40"/>
      <c r="F4" s="40"/>
      <c r="G4" s="40"/>
      <c r="H4" s="41"/>
      <c r="I4" s="4"/>
      <c r="J4" s="4"/>
      <c r="K4" s="4"/>
    </row>
    <row r="5" spans="1:11" ht="30" customHeight="1" x14ac:dyDescent="0.25">
      <c r="A5" s="11" t="s">
        <v>8</v>
      </c>
      <c r="B5" s="45">
        <f>G19</f>
        <v>0</v>
      </c>
      <c r="C5" s="45"/>
      <c r="D5" s="45"/>
      <c r="E5" s="45"/>
      <c r="F5" s="45"/>
      <c r="G5" s="45"/>
      <c r="H5" s="45"/>
      <c r="I5" s="4"/>
      <c r="J5" s="4"/>
      <c r="K5" s="4"/>
    </row>
    <row r="6" spans="1:11" ht="30" customHeight="1" x14ac:dyDescent="0.25">
      <c r="A6" s="11" t="s">
        <v>9</v>
      </c>
      <c r="B6" s="46">
        <f>BDI!K18</f>
        <v>0</v>
      </c>
      <c r="C6" s="46"/>
      <c r="D6" s="46"/>
      <c r="E6" s="46"/>
      <c r="F6" s="46"/>
      <c r="G6" s="46"/>
      <c r="H6" s="46"/>
      <c r="I6" s="5"/>
      <c r="J6" s="5"/>
      <c r="K6" s="5"/>
    </row>
    <row r="7" spans="1:11" ht="30" customHeight="1" x14ac:dyDescent="0.25">
      <c r="A7" s="11" t="s">
        <v>27</v>
      </c>
      <c r="B7" s="49"/>
      <c r="C7" s="49"/>
      <c r="D7" s="49"/>
      <c r="E7" s="49"/>
      <c r="F7" s="49"/>
      <c r="G7" s="49"/>
      <c r="H7" s="49"/>
      <c r="I7" s="5"/>
      <c r="J7" s="5"/>
      <c r="K7" s="5"/>
    </row>
    <row r="8" spans="1:11" ht="30" customHeight="1" x14ac:dyDescent="0.25">
      <c r="A8" s="11" t="s">
        <v>28</v>
      </c>
      <c r="B8" s="49"/>
      <c r="C8" s="49"/>
      <c r="D8" s="49"/>
      <c r="E8" s="49"/>
      <c r="F8" s="49"/>
      <c r="G8" s="49"/>
      <c r="H8" s="49"/>
      <c r="I8" s="5"/>
      <c r="J8" s="5"/>
      <c r="K8" s="5"/>
    </row>
    <row r="9" spans="1:11" ht="19.5" customHeight="1" x14ac:dyDescent="0.25">
      <c r="A9" s="47"/>
      <c r="B9" s="47"/>
      <c r="C9" s="47"/>
      <c r="D9" s="47"/>
      <c r="E9" s="47"/>
      <c r="F9" s="47"/>
      <c r="G9" s="47"/>
      <c r="H9" s="47"/>
      <c r="I9" s="5"/>
      <c r="J9" s="5"/>
      <c r="K9" s="5"/>
    </row>
    <row r="10" spans="1:11" x14ac:dyDescent="0.25">
      <c r="A10" s="44" t="s">
        <v>4</v>
      </c>
      <c r="B10" s="44" t="s">
        <v>5</v>
      </c>
      <c r="C10" s="44" t="s">
        <v>10</v>
      </c>
      <c r="D10" s="44" t="s">
        <v>0</v>
      </c>
      <c r="E10" s="44" t="s">
        <v>1</v>
      </c>
      <c r="F10" s="48" t="s">
        <v>11</v>
      </c>
      <c r="G10" s="43" t="s">
        <v>12</v>
      </c>
      <c r="H10" s="44" t="s">
        <v>14</v>
      </c>
      <c r="I10" s="6"/>
      <c r="J10" s="6"/>
      <c r="K10" s="6"/>
    </row>
    <row r="11" spans="1:11" x14ac:dyDescent="0.25">
      <c r="A11" s="44"/>
      <c r="B11" s="44"/>
      <c r="C11" s="44"/>
      <c r="D11" s="44"/>
      <c r="E11" s="44"/>
      <c r="F11" s="48"/>
      <c r="G11" s="43"/>
      <c r="H11" s="44"/>
      <c r="I11" s="6"/>
      <c r="J11" s="6"/>
      <c r="K11" s="6"/>
    </row>
    <row r="12" spans="1:11" ht="15" customHeight="1" x14ac:dyDescent="0.25">
      <c r="A12" s="50"/>
      <c r="B12" s="50"/>
      <c r="C12" s="50"/>
      <c r="D12" s="50"/>
      <c r="E12" s="50"/>
      <c r="F12" s="50"/>
      <c r="G12" s="50"/>
      <c r="H12" s="50"/>
      <c r="I12" s="6"/>
      <c r="J12" s="6"/>
      <c r="K12" s="6"/>
    </row>
    <row r="13" spans="1:11" ht="19.899999999999999" customHeight="1" x14ac:dyDescent="0.25">
      <c r="A13" s="19">
        <v>1</v>
      </c>
      <c r="B13" s="54" t="s">
        <v>55</v>
      </c>
      <c r="C13" s="55"/>
      <c r="D13" s="55"/>
      <c r="E13" s="55"/>
      <c r="F13" s="55"/>
      <c r="G13" s="55"/>
      <c r="H13" s="56"/>
      <c r="I13" s="6"/>
      <c r="J13" s="6"/>
      <c r="K13" s="6"/>
    </row>
    <row r="14" spans="1:11" ht="45" customHeight="1" x14ac:dyDescent="0.25">
      <c r="A14" s="8" t="s">
        <v>2</v>
      </c>
      <c r="B14" s="35" t="s">
        <v>56</v>
      </c>
      <c r="C14" s="9" t="s">
        <v>59</v>
      </c>
      <c r="D14" s="36" t="s">
        <v>26</v>
      </c>
      <c r="E14" s="37">
        <v>2551.8000000000002</v>
      </c>
      <c r="F14" s="106"/>
      <c r="G14" s="1">
        <f>ROUND((E14*F14),2)</f>
        <v>0</v>
      </c>
      <c r="H14" s="20" t="e">
        <f>G14*100/$G$19</f>
        <v>#DIV/0!</v>
      </c>
      <c r="I14" s="6"/>
      <c r="J14" s="6"/>
      <c r="K14" s="6"/>
    </row>
    <row r="15" spans="1:11" ht="45" customHeight="1" x14ac:dyDescent="0.25">
      <c r="A15" s="8" t="s">
        <v>3</v>
      </c>
      <c r="B15" s="35" t="s">
        <v>56</v>
      </c>
      <c r="C15" s="9" t="s">
        <v>60</v>
      </c>
      <c r="D15" s="36" t="s">
        <v>26</v>
      </c>
      <c r="E15" s="37">
        <v>4574.3999999999996</v>
      </c>
      <c r="F15" s="106"/>
      <c r="G15" s="1">
        <f>ROUND((E15*F15),2)</f>
        <v>0</v>
      </c>
      <c r="H15" s="20" t="e">
        <f>G15*100/$G$19</f>
        <v>#DIV/0!</v>
      </c>
      <c r="I15" s="6"/>
      <c r="J15" s="6"/>
      <c r="K15" s="6"/>
    </row>
    <row r="16" spans="1:11" ht="45" customHeight="1" x14ac:dyDescent="0.25">
      <c r="A16" s="8" t="s">
        <v>57</v>
      </c>
      <c r="B16" s="35" t="s">
        <v>58</v>
      </c>
      <c r="C16" s="9" t="s">
        <v>61</v>
      </c>
      <c r="D16" s="36" t="s">
        <v>62</v>
      </c>
      <c r="E16" s="37">
        <v>2418</v>
      </c>
      <c r="F16" s="106"/>
      <c r="G16" s="1">
        <f>ROUND((E16*F16),2)</f>
        <v>0</v>
      </c>
      <c r="H16" s="20" t="e">
        <f>G16*100/$G$19</f>
        <v>#DIV/0!</v>
      </c>
      <c r="I16" s="6"/>
      <c r="J16" s="6"/>
      <c r="K16" s="6"/>
    </row>
    <row r="17" spans="1:11" ht="30" customHeight="1" x14ac:dyDescent="0.25">
      <c r="A17" s="51" t="s">
        <v>13</v>
      </c>
      <c r="B17" s="52"/>
      <c r="C17" s="52"/>
      <c r="D17" s="52"/>
      <c r="E17" s="52"/>
      <c r="F17" s="53"/>
      <c r="G17" s="21">
        <f>ROUND((SUM(G14:G16)),2)</f>
        <v>0</v>
      </c>
      <c r="H17" s="22" t="e">
        <f>G17*100/$G$19</f>
        <v>#DIV/0!</v>
      </c>
      <c r="I17" s="12"/>
      <c r="J17" s="6"/>
      <c r="K17" s="6"/>
    </row>
    <row r="18" spans="1:11" ht="15" customHeight="1" x14ac:dyDescent="0.25">
      <c r="A18" s="57"/>
      <c r="B18" s="58"/>
      <c r="C18" s="58"/>
      <c r="D18" s="58"/>
      <c r="E18" s="58"/>
      <c r="F18" s="58"/>
      <c r="G18" s="58"/>
      <c r="H18" s="59"/>
    </row>
    <row r="19" spans="1:11" ht="30" customHeight="1" x14ac:dyDescent="0.25">
      <c r="A19" s="38" t="s">
        <v>25</v>
      </c>
      <c r="B19" s="38"/>
      <c r="C19" s="38"/>
      <c r="D19" s="38"/>
      <c r="E19" s="38"/>
      <c r="F19" s="38"/>
      <c r="G19" s="23">
        <f>G17</f>
        <v>0</v>
      </c>
      <c r="H19" s="23" t="e">
        <f>H17</f>
        <v>#DIV/0!</v>
      </c>
    </row>
  </sheetData>
  <sheetProtection selectLockedCells="1"/>
  <mergeCells count="21">
    <mergeCell ref="B7:H7"/>
    <mergeCell ref="A12:H12"/>
    <mergeCell ref="A17:F17"/>
    <mergeCell ref="B13:H13"/>
    <mergeCell ref="A18:H18"/>
    <mergeCell ref="A19:F19"/>
    <mergeCell ref="B3:H3"/>
    <mergeCell ref="A1:H2"/>
    <mergeCell ref="G10:G11"/>
    <mergeCell ref="D10:D11"/>
    <mergeCell ref="E10:E11"/>
    <mergeCell ref="A10:A11"/>
    <mergeCell ref="C10:C11"/>
    <mergeCell ref="B4:H4"/>
    <mergeCell ref="B5:H5"/>
    <mergeCell ref="B6:H6"/>
    <mergeCell ref="A9:H9"/>
    <mergeCell ref="B10:B11"/>
    <mergeCell ref="F10:F11"/>
    <mergeCell ref="H10:H11"/>
    <mergeCell ref="B8:H8"/>
  </mergeCells>
  <phoneticPr fontId="14" type="noConversion"/>
  <printOptions horizontalCentered="1" verticalCentered="1"/>
  <pageMargins left="0.39370078740157483" right="0.39370078740157483" top="1.1811023622047245" bottom="0.78740157480314965" header="0.19685039370078741" footer="0.19685039370078741"/>
  <pageSetup paperSize="9" scale="65" orientation="portrait" horizontalDpi="4294967295" verticalDpi="4294967295" r:id="rId1"/>
  <headerFooter>
    <oddFooter>&amp;C&amp;"Arial,Normal"&amp;9Página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zoomScaleNormal="100" zoomScaleSheetLayoutView="100" workbookViewId="0">
      <selection activeCell="B5" sqref="B5:H5"/>
    </sheetView>
  </sheetViews>
  <sheetFormatPr defaultRowHeight="15" x14ac:dyDescent="0.25"/>
  <cols>
    <col min="1" max="1" width="16.42578125" customWidth="1"/>
    <col min="4" max="4" width="19.5703125" customWidth="1"/>
    <col min="5" max="5" width="16.7109375" customWidth="1"/>
    <col min="6" max="6" width="23" customWidth="1"/>
    <col min="7" max="7" width="22" customWidth="1"/>
    <col min="8" max="8" width="27.5703125" customWidth="1"/>
  </cols>
  <sheetData>
    <row r="1" spans="1:8" ht="24.95" customHeight="1" x14ac:dyDescent="0.25">
      <c r="A1" s="76" t="s">
        <v>15</v>
      </c>
      <c r="B1" s="76"/>
      <c r="C1" s="76"/>
      <c r="D1" s="76"/>
      <c r="E1" s="76"/>
      <c r="F1" s="76"/>
      <c r="G1" s="76"/>
      <c r="H1" s="76"/>
    </row>
    <row r="2" spans="1:8" ht="24.95" customHeight="1" x14ac:dyDescent="0.25">
      <c r="A2" s="76"/>
      <c r="B2" s="76"/>
      <c r="C2" s="76"/>
      <c r="D2" s="76"/>
      <c r="E2" s="76"/>
      <c r="F2" s="76"/>
      <c r="G2" s="76"/>
      <c r="H2" s="76"/>
    </row>
    <row r="3" spans="1:8" ht="7.5" customHeight="1" x14ac:dyDescent="0.25">
      <c r="A3" s="76"/>
      <c r="B3" s="76"/>
      <c r="C3" s="76"/>
      <c r="D3" s="76"/>
      <c r="E3" s="76"/>
      <c r="F3" s="76"/>
      <c r="G3" s="76"/>
      <c r="H3" s="76"/>
    </row>
    <row r="4" spans="1:8" ht="36.6" customHeight="1" x14ac:dyDescent="0.25">
      <c r="A4" s="11" t="s">
        <v>7</v>
      </c>
      <c r="B4" s="107" t="str">
        <f>'PLANILHA ORÇAMENTÁRIA'!B3</f>
        <v>CONTRATAÇÃO DE OBRA DE RECUPERAÇÃO DA SINALIZAÇÃO VIÁRIA HORIZONTAL NAS VIAS PÚBLICAS DO MUNICÍPIO DE MORRO GRANDE</v>
      </c>
      <c r="C4" s="107"/>
      <c r="D4" s="107"/>
      <c r="E4" s="107"/>
      <c r="F4" s="107"/>
      <c r="G4" s="107"/>
      <c r="H4" s="107"/>
    </row>
    <row r="5" spans="1:8" ht="30" customHeight="1" x14ac:dyDescent="0.25">
      <c r="A5" s="11" t="s">
        <v>29</v>
      </c>
      <c r="B5" s="77" t="str">
        <f>'PLANILHA ORÇAMENTÁRIA'!B4</f>
        <v>5/2024/PMMG</v>
      </c>
      <c r="C5" s="40"/>
      <c r="D5" s="40"/>
      <c r="E5" s="40"/>
      <c r="F5" s="40"/>
      <c r="G5" s="40"/>
      <c r="H5" s="41"/>
    </row>
    <row r="6" spans="1:8" ht="30" customHeight="1" x14ac:dyDescent="0.25">
      <c r="A6" s="11" t="s">
        <v>8</v>
      </c>
      <c r="B6" s="78">
        <f>BDI!B4</f>
        <v>0</v>
      </c>
      <c r="C6" s="78"/>
      <c r="D6" s="78"/>
      <c r="E6" s="78"/>
      <c r="F6" s="78"/>
      <c r="G6" s="78"/>
      <c r="H6" s="78"/>
    </row>
    <row r="7" spans="1:8" ht="30" customHeight="1" x14ac:dyDescent="0.25">
      <c r="A7" s="11" t="s">
        <v>9</v>
      </c>
      <c r="B7" s="79">
        <f>BDI!K18</f>
        <v>0</v>
      </c>
      <c r="C7" s="79"/>
      <c r="D7" s="79"/>
      <c r="E7" s="79"/>
      <c r="F7" s="79"/>
      <c r="G7" s="79"/>
      <c r="H7" s="79"/>
    </row>
    <row r="8" spans="1:8" ht="30" customHeight="1" x14ac:dyDescent="0.25">
      <c r="A8" s="10" t="s">
        <v>27</v>
      </c>
      <c r="B8" s="75">
        <f>'PLANILHA ORÇAMENTÁRIA'!B7</f>
        <v>0</v>
      </c>
      <c r="C8" s="75"/>
      <c r="D8" s="75"/>
      <c r="E8" s="75"/>
      <c r="F8" s="75"/>
      <c r="G8" s="75"/>
      <c r="H8" s="75"/>
    </row>
    <row r="9" spans="1:8" ht="30" customHeight="1" x14ac:dyDescent="0.25">
      <c r="A9" s="11" t="s">
        <v>28</v>
      </c>
      <c r="B9" s="75">
        <f>'PLANILHA ORÇAMENTÁRIA'!B8</f>
        <v>0</v>
      </c>
      <c r="C9" s="75"/>
      <c r="D9" s="75"/>
      <c r="E9" s="75"/>
      <c r="F9" s="75"/>
      <c r="G9" s="75"/>
      <c r="H9" s="75"/>
    </row>
    <row r="10" spans="1:8" ht="24.95" customHeight="1" x14ac:dyDescent="0.25">
      <c r="A10" s="72"/>
      <c r="B10" s="72"/>
      <c r="C10" s="72"/>
      <c r="D10" s="72"/>
      <c r="E10" s="72"/>
      <c r="F10" s="72"/>
      <c r="G10" s="72"/>
      <c r="H10" s="72"/>
    </row>
    <row r="11" spans="1:8" ht="18.75" customHeight="1" x14ac:dyDescent="0.25">
      <c r="A11" s="73" t="s">
        <v>4</v>
      </c>
      <c r="B11" s="73" t="s">
        <v>16</v>
      </c>
      <c r="C11" s="73"/>
      <c r="D11" s="73"/>
      <c r="E11" s="73" t="s">
        <v>17</v>
      </c>
      <c r="F11" s="73"/>
      <c r="G11" s="73" t="s">
        <v>18</v>
      </c>
      <c r="H11" s="73"/>
    </row>
    <row r="12" spans="1:8" ht="24.95" customHeight="1" x14ac:dyDescent="0.25">
      <c r="A12" s="73"/>
      <c r="B12" s="73"/>
      <c r="C12" s="73"/>
      <c r="D12" s="73"/>
      <c r="E12" s="74" t="s">
        <v>19</v>
      </c>
      <c r="F12" s="74"/>
      <c r="G12" s="73"/>
      <c r="H12" s="73"/>
    </row>
    <row r="13" spans="1:8" ht="20.25" customHeight="1" x14ac:dyDescent="0.25">
      <c r="A13" s="73"/>
      <c r="B13" s="73"/>
      <c r="C13" s="73"/>
      <c r="D13" s="73"/>
      <c r="E13" s="24" t="s">
        <v>20</v>
      </c>
      <c r="F13" s="24" t="s">
        <v>14</v>
      </c>
      <c r="G13" s="15" t="s">
        <v>20</v>
      </c>
      <c r="H13" s="15" t="s">
        <v>14</v>
      </c>
    </row>
    <row r="14" spans="1:8" ht="24.95" customHeight="1" x14ac:dyDescent="0.25">
      <c r="A14" s="14">
        <v>1</v>
      </c>
      <c r="B14" s="62" t="str">
        <f>'PLANILHA ORÇAMENTÁRIA'!B13:H13</f>
        <v>SINALIZAÇÃO</v>
      </c>
      <c r="C14" s="62"/>
      <c r="D14" s="62"/>
      <c r="E14" s="16">
        <f>(G14*F14)</f>
        <v>0</v>
      </c>
      <c r="F14" s="17">
        <v>1</v>
      </c>
      <c r="G14" s="16">
        <f>'PLANILHA ORÇAMENTÁRIA'!G17</f>
        <v>0</v>
      </c>
      <c r="H14" s="16" t="e">
        <f>G14*$H$15/$G$15</f>
        <v>#DIV/0!</v>
      </c>
    </row>
    <row r="15" spans="1:8" ht="20.25" customHeight="1" x14ac:dyDescent="0.25">
      <c r="A15" s="60"/>
      <c r="B15" s="61" t="s">
        <v>21</v>
      </c>
      <c r="C15" s="61"/>
      <c r="D15" s="61"/>
      <c r="E15" s="71">
        <f>SUM(E14:E14)</f>
        <v>0</v>
      </c>
      <c r="F15" s="71"/>
      <c r="G15" s="18">
        <f>SUM(G14:G14)</f>
        <v>0</v>
      </c>
      <c r="H15" s="18">
        <v>100</v>
      </c>
    </row>
    <row r="16" spans="1:8" ht="19.5" customHeight="1" x14ac:dyDescent="0.25">
      <c r="A16" s="60"/>
      <c r="B16" s="61" t="s">
        <v>22</v>
      </c>
      <c r="C16" s="61"/>
      <c r="D16" s="61"/>
      <c r="E16" s="71">
        <f>E15</f>
        <v>0</v>
      </c>
      <c r="F16" s="71"/>
      <c r="G16" s="63">
        <f>G15</f>
        <v>0</v>
      </c>
      <c r="H16" s="64"/>
    </row>
    <row r="17" spans="1:8" ht="18" customHeight="1" x14ac:dyDescent="0.25">
      <c r="A17" s="60"/>
      <c r="B17" s="69" t="s">
        <v>23</v>
      </c>
      <c r="C17" s="69"/>
      <c r="D17" s="69"/>
      <c r="E17" s="70" t="e">
        <f>(E15*100/$G$15)</f>
        <v>#DIV/0!</v>
      </c>
      <c r="F17" s="70"/>
      <c r="G17" s="65"/>
      <c r="H17" s="66"/>
    </row>
    <row r="18" spans="1:8" ht="20.25" customHeight="1" x14ac:dyDescent="0.25">
      <c r="A18" s="60"/>
      <c r="B18" s="69" t="s">
        <v>24</v>
      </c>
      <c r="C18" s="69"/>
      <c r="D18" s="69"/>
      <c r="E18" s="70" t="e">
        <f>E16*100/$G$15</f>
        <v>#DIV/0!</v>
      </c>
      <c r="F18" s="70"/>
      <c r="G18" s="67"/>
      <c r="H18" s="68"/>
    </row>
    <row r="19" spans="1:8" ht="24.95" customHeight="1" x14ac:dyDescent="0.25"/>
  </sheetData>
  <mergeCells count="24">
    <mergeCell ref="B8:H8"/>
    <mergeCell ref="B9:H9"/>
    <mergeCell ref="A1:H3"/>
    <mergeCell ref="B4:H4"/>
    <mergeCell ref="B5:H5"/>
    <mergeCell ref="B6:H6"/>
    <mergeCell ref="B7:H7"/>
    <mergeCell ref="A10:H10"/>
    <mergeCell ref="E11:F11"/>
    <mergeCell ref="A11:A13"/>
    <mergeCell ref="B11:D13"/>
    <mergeCell ref="G11:H12"/>
    <mergeCell ref="E12:F12"/>
    <mergeCell ref="A15:A18"/>
    <mergeCell ref="B15:D15"/>
    <mergeCell ref="B14:D14"/>
    <mergeCell ref="G16:H18"/>
    <mergeCell ref="B17:D17"/>
    <mergeCell ref="E17:F17"/>
    <mergeCell ref="B18:D18"/>
    <mergeCell ref="E18:F18"/>
    <mergeCell ref="E16:F16"/>
    <mergeCell ref="B16:D16"/>
    <mergeCell ref="E15:F15"/>
  </mergeCells>
  <phoneticPr fontId="14" type="noConversion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6138-E247-4C6C-8F54-AE297CCF2664}">
  <dimension ref="A1:K26"/>
  <sheetViews>
    <sheetView topLeftCell="A13" workbookViewId="0">
      <selection activeCell="O21" sqref="O21"/>
    </sheetView>
  </sheetViews>
  <sheetFormatPr defaultRowHeight="15" x14ac:dyDescent="0.25"/>
  <cols>
    <col min="1" max="1" width="16.5703125" customWidth="1"/>
    <col min="2" max="2" width="9.140625" customWidth="1"/>
    <col min="8" max="8" width="6.140625" customWidth="1"/>
    <col min="9" max="9" width="1.5703125" customWidth="1"/>
    <col min="10" max="10" width="11.85546875" customWidth="1"/>
    <col min="11" max="11" width="15.140625" customWidth="1"/>
  </cols>
  <sheetData>
    <row r="1" spans="1:11" ht="47.25" customHeight="1" x14ac:dyDescent="0.25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42" customHeight="1" x14ac:dyDescent="0.25">
      <c r="A2" s="26" t="s">
        <v>7</v>
      </c>
      <c r="B2" s="39" t="str">
        <f>'PLANILHA ORÇAMENTÁRIA'!B3</f>
        <v>CONTRATAÇÃO DE OBRA DE RECUPERAÇÃO DA SINALIZAÇÃO VIÁRIA HORIZONTAL NAS VIAS PÚBLICAS DO MUNICÍPIO DE MORRO GRANDE</v>
      </c>
      <c r="C2" s="40"/>
      <c r="D2" s="40"/>
      <c r="E2" s="40"/>
      <c r="F2" s="40"/>
      <c r="G2" s="40"/>
      <c r="H2" s="40"/>
      <c r="I2" s="40"/>
      <c r="J2" s="40"/>
      <c r="K2" s="41"/>
    </row>
    <row r="3" spans="1:11" ht="30" customHeight="1" x14ac:dyDescent="0.25">
      <c r="A3" s="26" t="s">
        <v>53</v>
      </c>
      <c r="B3" s="80" t="str">
        <f>'PLANILHA ORÇAMENTÁRIA'!B4</f>
        <v>5/2024/PMMG</v>
      </c>
      <c r="C3" s="81"/>
      <c r="D3" s="81"/>
      <c r="E3" s="81"/>
      <c r="F3" s="81"/>
      <c r="G3" s="81"/>
      <c r="H3" s="81"/>
      <c r="I3" s="81"/>
      <c r="J3" s="81"/>
      <c r="K3" s="82"/>
    </row>
    <row r="4" spans="1:11" ht="30" customHeight="1" x14ac:dyDescent="0.25">
      <c r="A4" s="26" t="s">
        <v>8</v>
      </c>
      <c r="B4" s="83">
        <f>'PLANILHA ORÇAMENTÁRIA'!B5</f>
        <v>0</v>
      </c>
      <c r="C4" s="84"/>
      <c r="D4" s="84"/>
      <c r="E4" s="84"/>
      <c r="F4" s="84"/>
      <c r="G4" s="84"/>
      <c r="H4" s="84"/>
      <c r="I4" s="84"/>
      <c r="J4" s="84"/>
      <c r="K4" s="85"/>
    </row>
    <row r="5" spans="1:11" ht="30" customHeight="1" x14ac:dyDescent="0.25">
      <c r="A5" s="26" t="s">
        <v>9</v>
      </c>
      <c r="B5" s="86">
        <f>K18</f>
        <v>0</v>
      </c>
      <c r="C5" s="81"/>
      <c r="D5" s="81"/>
      <c r="E5" s="81"/>
      <c r="F5" s="81"/>
      <c r="G5" s="81"/>
      <c r="H5" s="81"/>
      <c r="I5" s="81"/>
      <c r="J5" s="81"/>
      <c r="K5" s="82"/>
    </row>
    <row r="6" spans="1:11" ht="30" customHeight="1" x14ac:dyDescent="0.25">
      <c r="A6" s="26" t="s">
        <v>27</v>
      </c>
      <c r="B6" s="87">
        <f>'PLANILHA ORÇAMENTÁRIA'!B7</f>
        <v>0</v>
      </c>
      <c r="C6" s="88"/>
      <c r="D6" s="88"/>
      <c r="E6" s="88"/>
      <c r="F6" s="88"/>
      <c r="G6" s="88"/>
      <c r="H6" s="88"/>
      <c r="I6" s="88"/>
      <c r="J6" s="88"/>
      <c r="K6" s="89"/>
    </row>
    <row r="7" spans="1:11" ht="30" customHeight="1" x14ac:dyDescent="0.25">
      <c r="A7" s="26" t="s">
        <v>28</v>
      </c>
      <c r="B7" s="87">
        <f>'PLANILHA ORÇAMENTÁRIA'!B8</f>
        <v>0</v>
      </c>
      <c r="C7" s="88"/>
      <c r="D7" s="88"/>
      <c r="E7" s="88"/>
      <c r="F7" s="88"/>
      <c r="G7" s="88"/>
      <c r="H7" s="88"/>
      <c r="I7" s="88"/>
      <c r="J7" s="88"/>
      <c r="K7" s="89"/>
    </row>
    <row r="8" spans="1:11" ht="24.95" customHeigh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39.950000000000003" customHeight="1" x14ac:dyDescent="0.25">
      <c r="A9" s="14" t="s">
        <v>47</v>
      </c>
      <c r="B9" s="100" t="s">
        <v>48</v>
      </c>
      <c r="C9" s="100"/>
      <c r="D9" s="100"/>
      <c r="E9" s="100"/>
      <c r="F9" s="100"/>
      <c r="G9" s="100"/>
      <c r="H9" s="100"/>
      <c r="I9" s="101"/>
      <c r="J9" s="27" t="s">
        <v>30</v>
      </c>
      <c r="K9" s="28" t="s">
        <v>31</v>
      </c>
    </row>
    <row r="10" spans="1:11" ht="39.950000000000003" customHeight="1" x14ac:dyDescent="0.25">
      <c r="A10" s="25">
        <v>1</v>
      </c>
      <c r="B10" s="104" t="s">
        <v>45</v>
      </c>
      <c r="C10" s="105"/>
      <c r="D10" s="105"/>
      <c r="E10" s="105"/>
      <c r="F10" s="105"/>
      <c r="G10" s="105"/>
      <c r="H10" s="105"/>
      <c r="I10" s="105"/>
      <c r="J10" s="29" t="s">
        <v>36</v>
      </c>
      <c r="K10" s="30"/>
    </row>
    <row r="11" spans="1:11" ht="39.950000000000003" customHeight="1" x14ac:dyDescent="0.25">
      <c r="A11" s="25">
        <v>2</v>
      </c>
      <c r="B11" s="104" t="s">
        <v>43</v>
      </c>
      <c r="C11" s="105"/>
      <c r="D11" s="105"/>
      <c r="E11" s="105"/>
      <c r="F11" s="105"/>
      <c r="G11" s="105"/>
      <c r="H11" s="105"/>
      <c r="I11" s="105"/>
      <c r="J11" s="29" t="s">
        <v>46</v>
      </c>
      <c r="K11" s="30"/>
    </row>
    <row r="12" spans="1:11" ht="39.950000000000003" customHeight="1" x14ac:dyDescent="0.25">
      <c r="A12" s="25">
        <v>3</v>
      </c>
      <c r="B12" s="104" t="s">
        <v>37</v>
      </c>
      <c r="C12" s="105"/>
      <c r="D12" s="105"/>
      <c r="E12" s="105"/>
      <c r="F12" s="105"/>
      <c r="G12" s="105"/>
      <c r="H12" s="105"/>
      <c r="I12" s="105"/>
      <c r="J12" s="29" t="s">
        <v>40</v>
      </c>
      <c r="K12" s="30"/>
    </row>
    <row r="13" spans="1:11" ht="39.950000000000003" customHeight="1" x14ac:dyDescent="0.25">
      <c r="A13" s="25">
        <v>4</v>
      </c>
      <c r="B13" s="104" t="s">
        <v>38</v>
      </c>
      <c r="C13" s="105"/>
      <c r="D13" s="105"/>
      <c r="E13" s="105"/>
      <c r="F13" s="105"/>
      <c r="G13" s="105"/>
      <c r="H13" s="105"/>
      <c r="I13" s="105"/>
      <c r="J13" s="29" t="s">
        <v>41</v>
      </c>
      <c r="K13" s="30"/>
    </row>
    <row r="14" spans="1:11" ht="39.950000000000003" customHeight="1" x14ac:dyDescent="0.25">
      <c r="A14" s="25">
        <v>5</v>
      </c>
      <c r="B14" s="104" t="s">
        <v>39</v>
      </c>
      <c r="C14" s="105"/>
      <c r="D14" s="105"/>
      <c r="E14" s="105"/>
      <c r="F14" s="105"/>
      <c r="G14" s="105"/>
      <c r="H14" s="105"/>
      <c r="I14" s="105"/>
      <c r="J14" s="29" t="s">
        <v>42</v>
      </c>
      <c r="K14" s="30"/>
    </row>
    <row r="15" spans="1:11" ht="39.950000000000003" customHeight="1" x14ac:dyDescent="0.25">
      <c r="A15" s="25">
        <v>6</v>
      </c>
      <c r="B15" s="104" t="s">
        <v>49</v>
      </c>
      <c r="C15" s="105"/>
      <c r="D15" s="105"/>
      <c r="E15" s="105"/>
      <c r="F15" s="105"/>
      <c r="G15" s="105"/>
      <c r="H15" s="105"/>
      <c r="I15" s="105"/>
      <c r="J15" s="29" t="s">
        <v>32</v>
      </c>
      <c r="K15" s="30"/>
    </row>
    <row r="16" spans="1:11" ht="39.950000000000003" customHeight="1" x14ac:dyDescent="0.25">
      <c r="A16" s="25">
        <v>7</v>
      </c>
      <c r="B16" s="104" t="s">
        <v>50</v>
      </c>
      <c r="C16" s="105"/>
      <c r="D16" s="105"/>
      <c r="E16" s="105"/>
      <c r="F16" s="105"/>
      <c r="G16" s="105"/>
      <c r="H16" s="105"/>
      <c r="I16" s="105"/>
      <c r="J16" s="29" t="s">
        <v>33</v>
      </c>
      <c r="K16" s="31"/>
    </row>
    <row r="17" spans="1:11" ht="39.950000000000003" customHeight="1" x14ac:dyDescent="0.25">
      <c r="A17" s="25">
        <v>8</v>
      </c>
      <c r="B17" s="104" t="s">
        <v>51</v>
      </c>
      <c r="C17" s="105"/>
      <c r="D17" s="105"/>
      <c r="E17" s="105"/>
      <c r="F17" s="105"/>
      <c r="G17" s="105"/>
      <c r="H17" s="105"/>
      <c r="I17" s="105"/>
      <c r="J17" s="29" t="s">
        <v>54</v>
      </c>
      <c r="K17" s="31"/>
    </row>
    <row r="18" spans="1:11" ht="39.950000000000003" customHeight="1" x14ac:dyDescent="0.25">
      <c r="A18" s="25">
        <v>9</v>
      </c>
      <c r="B18" s="102" t="s">
        <v>34</v>
      </c>
      <c r="C18" s="103"/>
      <c r="D18" s="103"/>
      <c r="E18" s="103"/>
      <c r="F18" s="103"/>
      <c r="G18" s="103"/>
      <c r="H18" s="103"/>
      <c r="I18" s="103"/>
      <c r="J18" s="32" t="s">
        <v>35</v>
      </c>
      <c r="K18" s="33">
        <f>((1+K10+K11+K12) * (1+K13) * (1+K14)) / (1-K15-K16-K17) -1</f>
        <v>0</v>
      </c>
    </row>
    <row r="19" spans="1:11" ht="24.95" customHeight="1" x14ac:dyDescent="0.25">
      <c r="A19" s="97" t="s">
        <v>52</v>
      </c>
      <c r="B19" s="98"/>
      <c r="C19" s="98"/>
      <c r="D19" s="98"/>
      <c r="E19" s="98"/>
      <c r="F19" s="98"/>
      <c r="G19" s="98"/>
      <c r="H19" s="98"/>
      <c r="I19" s="98"/>
      <c r="J19" s="98"/>
      <c r="K19" s="99"/>
    </row>
    <row r="20" spans="1:1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spans="1:1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mergeCells count="20">
    <mergeCell ref="A20:K24"/>
    <mergeCell ref="A8:K8"/>
    <mergeCell ref="A1:K1"/>
    <mergeCell ref="A19:K19"/>
    <mergeCell ref="B9:I9"/>
    <mergeCell ref="B18:I18"/>
    <mergeCell ref="B10:I10"/>
    <mergeCell ref="B11:I11"/>
    <mergeCell ref="B12:I12"/>
    <mergeCell ref="B13:I13"/>
    <mergeCell ref="B14:I14"/>
    <mergeCell ref="B15:I15"/>
    <mergeCell ref="B16:I16"/>
    <mergeCell ref="B17:I17"/>
    <mergeCell ref="B2:K2"/>
    <mergeCell ref="B3:K3"/>
    <mergeCell ref="B4:K4"/>
    <mergeCell ref="B5:K5"/>
    <mergeCell ref="B6:K6"/>
    <mergeCell ref="B7:K7"/>
  </mergeCells>
  <conditionalFormatting sqref="K18">
    <cfRule type="expression" dxfId="0" priority="1" stopIfTrue="1">
      <formula>DESONERACAO="não"</formula>
    </cfRule>
  </conditionalFormatting>
  <dataValidations count="3">
    <dataValidation operator="greaterThanOrEqual" allowBlank="1" showErrorMessage="1" errorTitle="Erro de valores" error="Digite um valor igual a 0% ou 2%." sqref="K17" xr:uid="{724D9E69-E2AA-4F1D-8EC0-338B3C6A389B}">
      <formula1>0</formula1>
      <formula2>0</formula2>
    </dataValidation>
    <dataValidation type="decimal" allowBlank="1" showErrorMessage="1" errorTitle="Erro de valores" error="Digite um valor maior do que 0." sqref="K16" xr:uid="{940AC5A7-1822-4333-B841-3B55B07EDE66}">
      <formula1>0</formula1>
      <formula2>1</formula2>
    </dataValidation>
    <dataValidation type="decimal" allowBlank="1" showErrorMessage="1" errorTitle="Erro de valores" error="Digite um valor entre 0% e 100%" sqref="K10:K15" xr:uid="{63A214CC-531D-426F-9E28-E41F7377ED8C}">
      <formula1>0</formula1>
      <formula2>1</formula2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ORÇAMENTÁRIA</vt:lpstr>
      <vt:lpstr>CRONOGRAMA FISCO-FINANCEIRO</vt:lpstr>
      <vt:lpstr>BDI</vt:lpstr>
      <vt:lpstr>'CRONOGRAMA FISCO-FINANCEIRO'!Area_de_impressao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2024-05-20T16:58:12Z</dcterms:modified>
</cp:coreProperties>
</file>