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Processo nº 17-2020 - Pavimentação Estrada Municipal Santa Barbara (Estaca 30 a 50)\"/>
    </mc:Choice>
  </mc:AlternateContent>
  <bookViews>
    <workbookView xWindow="-120" yWindow="-120" windowWidth="29040" windowHeight="15840" activeTab="1"/>
  </bookViews>
  <sheets>
    <sheet name="Orçamento" sheetId="1" r:id="rId1"/>
    <sheet name="Cronograma" sheetId="2" r:id="rId2"/>
  </sheets>
  <externalReferences>
    <externalReference r:id="rId3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2" i="1"/>
  <c r="F12" i="1"/>
  <c r="F13" i="1"/>
  <c r="F14" i="1"/>
  <c r="F15" i="1"/>
  <c r="F16" i="1"/>
  <c r="F17" i="1"/>
  <c r="F18" i="1"/>
  <c r="F11" i="1"/>
  <c r="F19" i="1" l="1"/>
  <c r="B12" i="2"/>
  <c r="B4" i="2" l="1"/>
  <c r="K12" i="2" l="1"/>
  <c r="E12" i="2" l="1"/>
  <c r="I12" i="2"/>
  <c r="G12" i="2"/>
  <c r="B13" i="2"/>
  <c r="F28" i="1" l="1"/>
  <c r="K13" i="2" l="1"/>
  <c r="K14" i="2" s="1"/>
  <c r="F30" i="1"/>
  <c r="G30" i="1" s="1"/>
  <c r="B5" i="2"/>
  <c r="L12" i="2" l="1"/>
  <c r="E13" i="2"/>
  <c r="G13" i="2"/>
  <c r="G14" i="2" s="1"/>
  <c r="G16" i="2" s="1"/>
  <c r="I13" i="2"/>
  <c r="I14" i="2" s="1"/>
  <c r="I16" i="2" s="1"/>
  <c r="E14" i="2" l="1"/>
  <c r="E16" i="2" s="1"/>
  <c r="B7" i="2"/>
  <c r="E15" i="2" l="1"/>
  <c r="G15" i="2" s="1"/>
  <c r="I15" i="2" s="1"/>
  <c r="G19" i="1"/>
  <c r="G11" i="1"/>
  <c r="G13" i="1"/>
  <c r="G12" i="1"/>
  <c r="G16" i="1"/>
  <c r="G23" i="1"/>
  <c r="G18" i="1"/>
  <c r="G27" i="1"/>
  <c r="G28" i="1"/>
  <c r="G14" i="1"/>
  <c r="G24" i="1"/>
  <c r="G22" i="1"/>
  <c r="G26" i="1"/>
  <c r="G15" i="1"/>
  <c r="G17" i="1"/>
  <c r="G25" i="1"/>
  <c r="B5" i="1"/>
  <c r="B6" i="2" s="1"/>
  <c r="L13" i="2"/>
  <c r="E17" i="2" l="1"/>
  <c r="G17" i="2" s="1"/>
  <c r="I17" i="2" s="1"/>
</calcChain>
</file>

<file path=xl/sharedStrings.xml><?xml version="1.0" encoding="utf-8"?>
<sst xmlns="http://schemas.openxmlformats.org/spreadsheetml/2006/main" count="87" uniqueCount="64">
  <si>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</si>
  <si>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</si>
  <si>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</si>
  <si>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</si>
  <si>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</si>
  <si>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</si>
  <si>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</si>
  <si>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</si>
  <si>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</si>
  <si>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</si>
  <si>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</si>
  <si>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</si>
  <si>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</si>
  <si>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</si>
  <si>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</si>
  <si>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</si>
  <si>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</si>
  <si>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</si>
  <si>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</si>
  <si>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</si>
  <si>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</si>
  <si>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</si>
  <si>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</si>
  <si>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</si>
  <si>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</si>
  <si>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</si>
  <si>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</si>
  <si>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</si>
  <si>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1.1</t>
  </si>
  <si>
    <t>TOTAL DO ITEM</t>
  </si>
  <si>
    <t>PAVIMENTAÇÃO</t>
  </si>
  <si>
    <t>2.4</t>
  </si>
  <si>
    <t>2.5</t>
  </si>
  <si>
    <t>2.6</t>
  </si>
  <si>
    <t>2.7</t>
  </si>
  <si>
    <t>IMPRIMAÇÃO COM EMULSÃO ASFALTICA (EAI) ‐ REF. COD. SINAPI 96401</t>
  </si>
  <si>
    <t>PINTURA DE LIGACAO COM EMULSAO RR-2C</t>
  </si>
  <si>
    <t>SINALIZAÇÃO HORIZONTAL E VERTICAL</t>
  </si>
  <si>
    <t>TACHA REFLETIVA BIDIRECIONAL - FORNECIMENTO E COLOCAÇÃO</t>
  </si>
  <si>
    <t>MÊS 03</t>
  </si>
  <si>
    <t>1.3</t>
  </si>
  <si>
    <t>1.4</t>
  </si>
  <si>
    <t>1.5</t>
  </si>
  <si>
    <t>1.6</t>
  </si>
  <si>
    <t>1.7</t>
  </si>
  <si>
    <t>PLACA DE OBRA EM CHAPA DE ACO GALVANIZADO</t>
  </si>
  <si>
    <t>1.8</t>
  </si>
  <si>
    <t>1.9</t>
  </si>
  <si>
    <t>SINALIZACAO HORIZONTAL COM TINTA RETRORREFLETIVA A BASE DE RESINA ACRILICA COM MICROESFERAS DE VIDRO - BRANCA</t>
  </si>
  <si>
    <t>SINALIZACAO HORIZONTAL COM TINTA RETRORREFLETIVA A BASE DE RESINA ACRILICA COM MICROESFERAS DE VIDRO - AMARELA</t>
  </si>
  <si>
    <t>CONFECÇÃO DE PLACA EM AÇO Nº 16 GALVANIZADO, COM PELÍCULA RETRORREFLETIVA TIPO I + III</t>
  </si>
  <si>
    <t xml:space="preserve">ESTRADA GERAL SANTA BÁRBARA ‐ MORRO GRANDE/SC </t>
  </si>
  <si>
    <t>CONTRATAÇÃO DE OBRA DE PAVIMENTAÇÃO ASFÁLTICA, DRENAGEM PLUVIAL E SINALIZAÇÃO NA ESTRADA GERAL SANTA BÁRBARA</t>
  </si>
  <si>
    <t>M2</t>
  </si>
  <si>
    <t>REGULARIZACAO E COMPACTACAO DE SUBLEITO ATE 20 CM DE ESPESSURA</t>
  </si>
  <si>
    <t>EXECUÇÃO E COMPACTAÇÃO DE BASE E OU SUB BASE COM BRITA GRADUADA SIMPLES - EXCLUSIVE CARGA E TRANSPORTE. AF_09/2017</t>
  </si>
  <si>
    <t>M3</t>
  </si>
  <si>
    <t>TRANSPORTE COMERCIAL DE BRITA - DMT 44,90km</t>
  </si>
  <si>
    <t>M3XKM</t>
  </si>
  <si>
    <t>CONSTRUÇÃO DE PAVIMENTO COM APLICAÇÃO DE CONCRETO BETUMINOSO USINADO A QUENTE (CBUQ), CAMADA DE ROLAMENTO, COM ESPESSURA DE 4,0 CM - EXCLUSIVE TRANSPORTE. AF_03/2017</t>
  </si>
  <si>
    <t>TRANSPORTE COM CAMINHÃO BASCULANTE 10 M3 DE MASSA ASFALTICA PARA PAVIMENTAÇÃO URBANA - DMT 44,90km</t>
  </si>
  <si>
    <t xml:space="preserve">UN </t>
  </si>
  <si>
    <t>FORNECIMENTO E IMPLANTAÇÃO DE SUPORTE METÁLICO GALVANIZADO PARA PLACA DE REGULAMENTAÇÃO - D = 0,80M</t>
  </si>
  <si>
    <t>FORNECIMENTO E IMPLANTAÇÃO DE SUPORTE METÁLICO GALVANIZADO PARA PLACA DE ADVERTÊNCIA - LADO DE 0,80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</si>
</sst>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2" fontId="3" fillId="4" borderId="10" xfId="1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/>
    </xf>
    <xf numFmtId="9" fontId="6" fillId="0" borderId="47" xfId="1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17" xfId="1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>
      <selection activeCell="J6" sqref="J6"/>
    </sheetView>
  </sheetViews>
  <sheetFormatPr defaultRowHeight="12.75" x14ac:dyDescent="0.2"/>
  <cols>
    <col min="1" max="1" width="16.28515625" style="13" customWidth="1"/>
    <col min="2" max="2" width="46.5703125" style="13" customWidth="1"/>
    <col min="3" max="3" width="9.140625" style="13"/>
    <col min="4" max="4" width="12.7109375" style="13" customWidth="1"/>
    <col min="5" max="5" width="15" style="13" customWidth="1"/>
    <col min="6" max="6" width="12.140625" style="13" customWidth="1"/>
    <col min="7" max="7" width="15.85546875" style="13" customWidth="1"/>
    <col min="8" max="16384" width="9.140625" style="13"/>
  </cols>
  <sheetData>
    <row r="1" spans="1:8" ht="31.5" customHeight="1" thickBot="1" x14ac:dyDescent="0.25">
      <c r="A1" s="57" t="s">
        <v>0</v>
      </c>
      <c r="B1" s="58"/>
      <c r="C1" s="58"/>
      <c r="D1" s="58"/>
      <c r="E1" s="58"/>
      <c r="F1" s="58"/>
      <c r="G1" s="59"/>
    </row>
    <row r="2" spans="1:8" ht="13.5" thickBot="1" x14ac:dyDescent="0.25">
      <c r="A2" s="66"/>
      <c r="B2" s="67"/>
      <c r="C2" s="67"/>
      <c r="D2" s="67"/>
      <c r="E2" s="67"/>
      <c r="F2" s="67"/>
      <c r="G2" s="67"/>
    </row>
    <row r="3" spans="1:8" ht="32.25" customHeight="1" thickBot="1" x14ac:dyDescent="0.25">
      <c r="A3" s="133" t="s">
        <v>18</v>
      </c>
      <c r="B3" s="131" t="s">
        <v>52</v>
      </c>
      <c r="C3" s="131"/>
      <c r="D3" s="131"/>
      <c r="E3" s="131"/>
      <c r="F3" s="131"/>
      <c r="G3" s="132"/>
      <c r="H3" s="2"/>
    </row>
    <row r="4" spans="1:8" ht="13.5" thickBot="1" x14ac:dyDescent="0.25">
      <c r="A4" s="12" t="s">
        <v>1</v>
      </c>
      <c r="B4" s="68" t="s">
        <v>51</v>
      </c>
      <c r="C4" s="69"/>
      <c r="D4" s="69"/>
      <c r="E4" s="69"/>
      <c r="F4" s="69"/>
      <c r="G4" s="70"/>
    </row>
    <row r="5" spans="1:8" ht="13.5" thickBot="1" x14ac:dyDescent="0.25">
      <c r="A5" s="12" t="s">
        <v>2</v>
      </c>
      <c r="B5" s="71">
        <f>F30</f>
        <v>0</v>
      </c>
      <c r="C5" s="72"/>
      <c r="D5" s="72"/>
      <c r="E5" s="72"/>
      <c r="F5" s="72"/>
      <c r="G5" s="73"/>
    </row>
    <row r="6" spans="1:8" ht="13.5" thickBot="1" x14ac:dyDescent="0.25">
      <c r="A6" s="11" t="s">
        <v>3</v>
      </c>
      <c r="B6" s="74">
        <v>0.2056</v>
      </c>
      <c r="C6" s="75"/>
      <c r="D6" s="75"/>
      <c r="E6" s="75"/>
      <c r="F6" s="75"/>
      <c r="G6" s="76"/>
    </row>
    <row r="7" spans="1:8" ht="13.5" thickBot="1" x14ac:dyDescent="0.25">
      <c r="A7" s="64"/>
      <c r="B7" s="65"/>
      <c r="C7" s="65"/>
      <c r="D7" s="65"/>
      <c r="E7" s="65"/>
      <c r="F7" s="65"/>
      <c r="G7" s="65"/>
    </row>
    <row r="8" spans="1:8" ht="13.5" thickBot="1" x14ac:dyDescent="0.25">
      <c r="A8" s="14" t="s">
        <v>9</v>
      </c>
      <c r="B8" s="15" t="s">
        <v>24</v>
      </c>
      <c r="C8" s="16" t="s">
        <v>4</v>
      </c>
      <c r="D8" s="16" t="s">
        <v>25</v>
      </c>
      <c r="E8" s="16" t="s">
        <v>26</v>
      </c>
      <c r="F8" s="16" t="s">
        <v>27</v>
      </c>
      <c r="G8" s="18" t="s">
        <v>16</v>
      </c>
    </row>
    <row r="9" spans="1:8" ht="13.5" thickBot="1" x14ac:dyDescent="0.25">
      <c r="A9" s="60"/>
      <c r="B9" s="60"/>
      <c r="C9" s="60"/>
      <c r="D9" s="60"/>
      <c r="E9" s="60"/>
      <c r="F9" s="60"/>
      <c r="G9" s="60"/>
    </row>
    <row r="10" spans="1:8" ht="13.5" thickBot="1" x14ac:dyDescent="0.25">
      <c r="A10" s="24">
        <v>1</v>
      </c>
      <c r="B10" s="62" t="s">
        <v>30</v>
      </c>
      <c r="C10" s="62"/>
      <c r="D10" s="62"/>
      <c r="E10" s="62"/>
      <c r="F10" s="62"/>
      <c r="G10" s="63"/>
    </row>
    <row r="11" spans="1:8" ht="25.5" x14ac:dyDescent="0.2">
      <c r="A11" s="25" t="s">
        <v>28</v>
      </c>
      <c r="B11" s="44" t="s">
        <v>45</v>
      </c>
      <c r="C11" s="43" t="s">
        <v>53</v>
      </c>
      <c r="D11" s="26">
        <v>2.5</v>
      </c>
      <c r="E11" s="27"/>
      <c r="F11" s="28">
        <f>ROUND(D11*E11,2)</f>
        <v>0</v>
      </c>
      <c r="G11" s="29" t="e">
        <f t="shared" ref="G11:G18" si="0">F11*100/$F$30</f>
        <v>#DIV/0!</v>
      </c>
    </row>
    <row r="12" spans="1:8" ht="25.5" x14ac:dyDescent="0.2">
      <c r="A12" s="25" t="s">
        <v>5</v>
      </c>
      <c r="B12" s="44" t="s">
        <v>54</v>
      </c>
      <c r="C12" s="43" t="s">
        <v>53</v>
      </c>
      <c r="D12" s="26">
        <v>3100</v>
      </c>
      <c r="E12" s="27"/>
      <c r="F12" s="28">
        <f>ROUND(D12*E12,2)</f>
        <v>0</v>
      </c>
      <c r="G12" s="29" t="e">
        <f t="shared" si="0"/>
        <v>#DIV/0!</v>
      </c>
    </row>
    <row r="13" spans="1:8" ht="38.25" x14ac:dyDescent="0.2">
      <c r="A13" s="25" t="s">
        <v>40</v>
      </c>
      <c r="B13" s="44" t="s">
        <v>55</v>
      </c>
      <c r="C13" s="43" t="s">
        <v>56</v>
      </c>
      <c r="D13" s="26">
        <v>465</v>
      </c>
      <c r="E13" s="27"/>
      <c r="F13" s="28">
        <f t="shared" ref="F13:F18" si="1">ROUND(D13*E13,2)</f>
        <v>0</v>
      </c>
      <c r="G13" s="29" t="e">
        <f t="shared" si="0"/>
        <v>#DIV/0!</v>
      </c>
    </row>
    <row r="14" spans="1:8" ht="25.5" x14ac:dyDescent="0.2">
      <c r="A14" s="25" t="s">
        <v>41</v>
      </c>
      <c r="B14" s="44" t="s">
        <v>57</v>
      </c>
      <c r="C14" s="43" t="s">
        <v>58</v>
      </c>
      <c r="D14" s="26">
        <v>20878.5</v>
      </c>
      <c r="E14" s="27"/>
      <c r="F14" s="28">
        <f t="shared" si="1"/>
        <v>0</v>
      </c>
      <c r="G14" s="29" t="e">
        <f t="shared" si="0"/>
        <v>#DIV/0!</v>
      </c>
    </row>
    <row r="15" spans="1:8" ht="25.5" x14ac:dyDescent="0.2">
      <c r="A15" s="25" t="s">
        <v>42</v>
      </c>
      <c r="B15" s="44" t="s">
        <v>35</v>
      </c>
      <c r="C15" s="31" t="s">
        <v>53</v>
      </c>
      <c r="D15" s="26">
        <v>3000</v>
      </c>
      <c r="E15" s="27"/>
      <c r="F15" s="28">
        <f t="shared" si="1"/>
        <v>0</v>
      </c>
      <c r="G15" s="29" t="e">
        <f t="shared" si="0"/>
        <v>#DIV/0!</v>
      </c>
    </row>
    <row r="16" spans="1:8" x14ac:dyDescent="0.2">
      <c r="A16" s="25" t="s">
        <v>43</v>
      </c>
      <c r="B16" s="44" t="s">
        <v>36</v>
      </c>
      <c r="C16" s="31" t="s">
        <v>53</v>
      </c>
      <c r="D16" s="26">
        <v>3000</v>
      </c>
      <c r="E16" s="27"/>
      <c r="F16" s="28">
        <f t="shared" si="1"/>
        <v>0</v>
      </c>
      <c r="G16" s="29" t="e">
        <f t="shared" si="0"/>
        <v>#DIV/0!</v>
      </c>
    </row>
    <row r="17" spans="1:8" ht="63.75" x14ac:dyDescent="0.2">
      <c r="A17" s="25" t="s">
        <v>44</v>
      </c>
      <c r="B17" s="44" t="s">
        <v>59</v>
      </c>
      <c r="C17" s="43" t="s">
        <v>56</v>
      </c>
      <c r="D17" s="26">
        <v>120</v>
      </c>
      <c r="E17" s="27"/>
      <c r="F17" s="28">
        <f t="shared" si="1"/>
        <v>0</v>
      </c>
      <c r="G17" s="29" t="e">
        <f t="shared" si="0"/>
        <v>#DIV/0!</v>
      </c>
    </row>
    <row r="18" spans="1:8" ht="39" thickBot="1" x14ac:dyDescent="0.25">
      <c r="A18" s="25" t="s">
        <v>46</v>
      </c>
      <c r="B18" s="44" t="s">
        <v>60</v>
      </c>
      <c r="C18" s="43" t="s">
        <v>58</v>
      </c>
      <c r="D18" s="26">
        <v>5388</v>
      </c>
      <c r="E18" s="27"/>
      <c r="F18" s="28">
        <f t="shared" si="1"/>
        <v>0</v>
      </c>
      <c r="G18" s="29" t="e">
        <f t="shared" si="0"/>
        <v>#DIV/0!</v>
      </c>
    </row>
    <row r="19" spans="1:8" ht="15.75" customHeight="1" thickBot="1" x14ac:dyDescent="0.25">
      <c r="A19" s="14" t="s">
        <v>47</v>
      </c>
      <c r="B19" s="61" t="s">
        <v>29</v>
      </c>
      <c r="C19" s="61"/>
      <c r="D19" s="61"/>
      <c r="E19" s="61"/>
      <c r="F19" s="22">
        <f>SUM(F11:F18)</f>
        <v>0</v>
      </c>
      <c r="G19" s="23" t="e">
        <f>F19*100/F30</f>
        <v>#DIV/0!</v>
      </c>
    </row>
    <row r="20" spans="1:8" ht="13.5" thickBot="1" x14ac:dyDescent="0.25">
      <c r="A20" s="60"/>
      <c r="B20" s="60"/>
      <c r="C20" s="60"/>
      <c r="D20" s="60"/>
      <c r="E20" s="60"/>
      <c r="F20" s="60"/>
      <c r="G20" s="60"/>
    </row>
    <row r="21" spans="1:8" ht="13.5" thickBot="1" x14ac:dyDescent="0.25">
      <c r="A21" s="24">
        <v>2</v>
      </c>
      <c r="B21" s="62" t="s">
        <v>37</v>
      </c>
      <c r="C21" s="62"/>
      <c r="D21" s="62"/>
      <c r="E21" s="62"/>
      <c r="F21" s="62"/>
      <c r="G21" s="63"/>
    </row>
    <row r="22" spans="1:8" ht="51" x14ac:dyDescent="0.2">
      <c r="A22" s="30" t="s">
        <v>6</v>
      </c>
      <c r="B22" s="45" t="s">
        <v>48</v>
      </c>
      <c r="C22" s="31" t="s">
        <v>53</v>
      </c>
      <c r="D22" s="32">
        <v>96</v>
      </c>
      <c r="E22" s="32"/>
      <c r="F22" s="33">
        <f>ROUND(D22*E22,2)</f>
        <v>0</v>
      </c>
      <c r="G22" s="21" t="e">
        <f t="shared" ref="G22:G28" si="2">F22*100/$F$30</f>
        <v>#DIV/0!</v>
      </c>
    </row>
    <row r="23" spans="1:8" ht="51" x14ac:dyDescent="0.2">
      <c r="A23" s="30" t="s">
        <v>7</v>
      </c>
      <c r="B23" s="45" t="s">
        <v>49</v>
      </c>
      <c r="C23" s="31" t="s">
        <v>53</v>
      </c>
      <c r="D23" s="34">
        <v>19.2</v>
      </c>
      <c r="E23" s="32"/>
      <c r="F23" s="33">
        <f t="shared" ref="F23:F27" si="3">ROUND(D23*E23,2)</f>
        <v>0</v>
      </c>
      <c r="G23" s="21" t="e">
        <f t="shared" si="2"/>
        <v>#DIV/0!</v>
      </c>
    </row>
    <row r="24" spans="1:8" ht="25.5" x14ac:dyDescent="0.2">
      <c r="A24" s="30" t="s">
        <v>19</v>
      </c>
      <c r="B24" s="46" t="s">
        <v>38</v>
      </c>
      <c r="C24" s="19" t="s">
        <v>61</v>
      </c>
      <c r="D24" s="20">
        <v>75</v>
      </c>
      <c r="E24" s="35"/>
      <c r="F24" s="33">
        <f t="shared" si="3"/>
        <v>0</v>
      </c>
      <c r="G24" s="21" t="e">
        <f t="shared" si="2"/>
        <v>#DIV/0!</v>
      </c>
    </row>
    <row r="25" spans="1:8" ht="38.25" x14ac:dyDescent="0.2">
      <c r="A25" s="30" t="s">
        <v>31</v>
      </c>
      <c r="B25" s="46" t="s">
        <v>50</v>
      </c>
      <c r="C25" s="31" t="s">
        <v>53</v>
      </c>
      <c r="D25" s="20">
        <v>2.2799999999999998</v>
      </c>
      <c r="E25" s="35"/>
      <c r="F25" s="33">
        <f t="shared" si="3"/>
        <v>0</v>
      </c>
      <c r="G25" s="21" t="e">
        <f t="shared" si="2"/>
        <v>#DIV/0!</v>
      </c>
    </row>
    <row r="26" spans="1:8" ht="38.25" x14ac:dyDescent="0.2">
      <c r="A26" s="30" t="s">
        <v>32</v>
      </c>
      <c r="B26" s="46" t="s">
        <v>62</v>
      </c>
      <c r="C26" s="19" t="s">
        <v>61</v>
      </c>
      <c r="D26" s="20">
        <v>2</v>
      </c>
      <c r="E26" s="35"/>
      <c r="F26" s="33">
        <f t="shared" si="3"/>
        <v>0</v>
      </c>
      <c r="G26" s="21" t="e">
        <f t="shared" si="2"/>
        <v>#DIV/0!</v>
      </c>
    </row>
    <row r="27" spans="1:8" ht="39" thickBot="1" x14ac:dyDescent="0.25">
      <c r="A27" s="30" t="s">
        <v>33</v>
      </c>
      <c r="B27" s="45" t="s">
        <v>63</v>
      </c>
      <c r="C27" s="19" t="s">
        <v>61</v>
      </c>
      <c r="D27" s="34">
        <v>2</v>
      </c>
      <c r="E27" s="32"/>
      <c r="F27" s="33">
        <f t="shared" si="3"/>
        <v>0</v>
      </c>
      <c r="G27" s="50" t="e">
        <f t="shared" si="2"/>
        <v>#DIV/0!</v>
      </c>
    </row>
    <row r="28" spans="1:8" ht="13.5" thickBot="1" x14ac:dyDescent="0.25">
      <c r="A28" s="14" t="s">
        <v>34</v>
      </c>
      <c r="B28" s="61" t="s">
        <v>29</v>
      </c>
      <c r="C28" s="61"/>
      <c r="D28" s="61"/>
      <c r="E28" s="61"/>
      <c r="F28" s="22">
        <f>SUM(F22:F27)</f>
        <v>0</v>
      </c>
      <c r="G28" s="23" t="e">
        <f t="shared" si="2"/>
        <v>#DIV/0!</v>
      </c>
    </row>
    <row r="29" spans="1:8" ht="19.5" customHeight="1" thickBot="1" x14ac:dyDescent="0.25">
      <c r="A29" s="60"/>
      <c r="B29" s="60"/>
      <c r="C29" s="60"/>
      <c r="D29" s="60"/>
      <c r="E29" s="60"/>
      <c r="F29" s="60"/>
      <c r="G29" s="60"/>
    </row>
    <row r="30" spans="1:8" ht="13.5" thickBot="1" x14ac:dyDescent="0.25">
      <c r="A30" s="55" t="s">
        <v>20</v>
      </c>
      <c r="B30" s="56"/>
      <c r="C30" s="56"/>
      <c r="D30" s="56"/>
      <c r="E30" s="56"/>
      <c r="F30" s="17">
        <f>SUM(F28+F19)</f>
        <v>0</v>
      </c>
      <c r="G30" s="36" t="e">
        <f>F30*100/$F$30</f>
        <v>#DIV/0!</v>
      </c>
      <c r="H30" s="37"/>
    </row>
    <row r="31" spans="1:8" x14ac:dyDescent="0.2">
      <c r="A31" s="38"/>
      <c r="B31" s="39"/>
      <c r="C31" s="39"/>
      <c r="D31" s="39"/>
      <c r="E31" s="39"/>
      <c r="F31" s="40"/>
      <c r="G31" s="41"/>
    </row>
    <row r="32" spans="1:8" x14ac:dyDescent="0.2">
      <c r="A32" s="40"/>
      <c r="B32" s="40"/>
      <c r="C32" s="40"/>
      <c r="D32" s="40"/>
      <c r="E32" s="40"/>
      <c r="F32" s="40"/>
      <c r="G32" s="41"/>
    </row>
    <row r="33" spans="1:7" x14ac:dyDescent="0.2">
      <c r="A33" s="40"/>
      <c r="B33" s="40"/>
      <c r="C33" s="40"/>
      <c r="D33" s="40"/>
      <c r="E33" s="40"/>
      <c r="F33" s="40"/>
      <c r="G33" s="41"/>
    </row>
    <row r="34" spans="1:7" x14ac:dyDescent="0.2">
      <c r="A34" s="40"/>
      <c r="B34" s="40"/>
      <c r="C34" s="40"/>
      <c r="D34" s="40"/>
      <c r="E34" s="40"/>
      <c r="F34" s="40"/>
      <c r="G34" s="41"/>
    </row>
    <row r="35" spans="1:7" ht="15.75" customHeight="1" x14ac:dyDescent="0.2">
      <c r="A35" s="41"/>
      <c r="B35" s="41"/>
      <c r="C35" s="41"/>
      <c r="D35" s="41"/>
      <c r="E35" s="41"/>
      <c r="F35" s="41"/>
      <c r="G35" s="41"/>
    </row>
    <row r="36" spans="1:7" ht="15.75" customHeight="1" x14ac:dyDescent="0.2">
      <c r="A36" s="41"/>
      <c r="B36" s="41"/>
      <c r="C36" s="41"/>
      <c r="D36" s="41"/>
      <c r="E36" s="40"/>
      <c r="F36" s="41"/>
      <c r="G36" s="41"/>
    </row>
    <row r="37" spans="1:7" x14ac:dyDescent="0.2">
      <c r="A37" s="41"/>
      <c r="B37" s="41"/>
      <c r="C37" s="41"/>
      <c r="D37" s="41"/>
      <c r="E37" s="41"/>
      <c r="F37" s="41"/>
      <c r="G37" s="41"/>
    </row>
    <row r="38" spans="1:7" x14ac:dyDescent="0.2">
      <c r="A38" s="41"/>
      <c r="B38" s="41"/>
      <c r="C38" s="41"/>
      <c r="D38" s="41"/>
      <c r="E38" s="41"/>
      <c r="F38" s="41"/>
      <c r="G38" s="41"/>
    </row>
    <row r="39" spans="1:7" x14ac:dyDescent="0.2">
      <c r="A39" s="41"/>
      <c r="B39" s="41"/>
      <c r="C39" s="41"/>
      <c r="D39" s="41"/>
      <c r="E39" s="41"/>
      <c r="F39" s="41"/>
      <c r="G39" s="41"/>
    </row>
    <row r="40" spans="1:7" x14ac:dyDescent="0.2">
      <c r="A40" s="41"/>
      <c r="B40" s="41"/>
      <c r="C40" s="41"/>
      <c r="D40" s="41"/>
      <c r="E40" s="41"/>
      <c r="F40" s="41"/>
      <c r="G40" s="41"/>
    </row>
    <row r="41" spans="1:7" x14ac:dyDescent="0.2">
      <c r="A41" s="41"/>
      <c r="B41" s="41"/>
      <c r="C41" s="41"/>
      <c r="D41" s="41"/>
      <c r="E41" s="41"/>
      <c r="F41" s="41"/>
      <c r="G41" s="41"/>
    </row>
    <row r="42" spans="1:7" x14ac:dyDescent="0.2">
      <c r="A42" s="41"/>
      <c r="B42" s="41"/>
      <c r="C42" s="41"/>
      <c r="D42" s="41"/>
      <c r="E42" s="41"/>
      <c r="F42" s="41"/>
      <c r="G42" s="41"/>
    </row>
    <row r="43" spans="1:7" x14ac:dyDescent="0.2">
      <c r="A43" s="41"/>
      <c r="B43" s="41"/>
      <c r="C43" s="41"/>
      <c r="D43" s="41"/>
      <c r="E43" s="41"/>
      <c r="F43" s="41"/>
      <c r="G43" s="41"/>
    </row>
    <row r="44" spans="1:7" x14ac:dyDescent="0.2">
      <c r="A44" s="41"/>
      <c r="B44" s="41"/>
      <c r="C44" s="41"/>
      <c r="D44" s="41"/>
      <c r="E44" s="41"/>
      <c r="F44" s="41"/>
      <c r="G44" s="41"/>
    </row>
    <row r="45" spans="1:7" x14ac:dyDescent="0.2">
      <c r="A45" s="41"/>
      <c r="B45" s="41"/>
      <c r="C45" s="41"/>
      <c r="D45" s="41"/>
      <c r="E45" s="41"/>
      <c r="F45" s="41"/>
      <c r="G45" s="41"/>
    </row>
    <row r="46" spans="1:7" x14ac:dyDescent="0.2">
      <c r="A46" s="41"/>
      <c r="B46" s="41"/>
      <c r="C46" s="41"/>
      <c r="D46" s="41"/>
      <c r="E46" s="41"/>
      <c r="F46" s="41"/>
      <c r="G46" s="41"/>
    </row>
  </sheetData>
  <mergeCells count="15">
    <mergeCell ref="A30:E30"/>
    <mergeCell ref="A1:G1"/>
    <mergeCell ref="A29:G29"/>
    <mergeCell ref="B3:G3"/>
    <mergeCell ref="B19:E19"/>
    <mergeCell ref="B21:G21"/>
    <mergeCell ref="B10:G10"/>
    <mergeCell ref="A7:G7"/>
    <mergeCell ref="A9:G9"/>
    <mergeCell ref="B28:E28"/>
    <mergeCell ref="A20:G20"/>
    <mergeCell ref="A2:G2"/>
    <mergeCell ref="B4:G4"/>
    <mergeCell ref="B5:G5"/>
    <mergeCell ref="B6:G6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Normal="100" workbookViewId="0">
      <selection activeCell="O6" sqref="O6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0" width="10.28515625" customWidth="1"/>
    <col min="11" max="11" width="11.7109375" bestFit="1" customWidth="1"/>
    <col min="13" max="13" width="10.140625" bestFit="1" customWidth="1"/>
  </cols>
  <sheetData>
    <row r="1" spans="1:13" ht="15" customHeight="1" x14ac:dyDescent="0.25">
      <c r="A1" s="115" t="s">
        <v>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3" ht="15" customHeight="1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3" ht="8.25" customHeight="1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3" ht="29.25" customHeight="1" x14ac:dyDescent="0.25">
      <c r="A4" s="134" t="s">
        <v>18</v>
      </c>
      <c r="B4" s="80" t="str">
        <f>Orçamento!B3</f>
        <v>CONTRATAÇÃO DE OBRA DE PAVIMENTAÇÃO ASFÁLTICA, DRENAGEM PLUVIAL E SINALIZAÇÃO NA ESTRADA GERAL SANTA BÁRBARA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3" ht="14.25" customHeight="1" x14ac:dyDescent="0.25">
      <c r="A5" s="135" t="s">
        <v>1</v>
      </c>
      <c r="B5" s="80" t="str">
        <f>Orçamento!B4</f>
        <v xml:space="preserve">ESTRADA GERAL SANTA BÁRBARA ‐ MORRO GRANDE/SC 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x14ac:dyDescent="0.25">
      <c r="A6" s="135" t="s">
        <v>2</v>
      </c>
      <c r="B6" s="136">
        <f>Orçamento!B5</f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3" x14ac:dyDescent="0.25">
      <c r="A7" s="135" t="s">
        <v>3</v>
      </c>
      <c r="B7" s="137">
        <f>Orçamento!B6</f>
        <v>0.2056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3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3" x14ac:dyDescent="0.25">
      <c r="A9" s="124" t="s">
        <v>9</v>
      </c>
      <c r="B9" s="124" t="s">
        <v>10</v>
      </c>
      <c r="C9" s="124"/>
      <c r="D9" s="124"/>
      <c r="E9" s="129" t="s">
        <v>11</v>
      </c>
      <c r="F9" s="130"/>
      <c r="G9" s="130"/>
      <c r="H9" s="130"/>
      <c r="I9" s="130"/>
      <c r="J9" s="130"/>
      <c r="K9" s="124" t="s">
        <v>12</v>
      </c>
      <c r="L9" s="124"/>
    </row>
    <row r="10" spans="1:13" x14ac:dyDescent="0.25">
      <c r="A10" s="124"/>
      <c r="B10" s="124"/>
      <c r="C10" s="124"/>
      <c r="D10" s="124"/>
      <c r="E10" s="125" t="s">
        <v>13</v>
      </c>
      <c r="F10" s="125"/>
      <c r="G10" s="125" t="s">
        <v>14</v>
      </c>
      <c r="H10" s="125"/>
      <c r="I10" s="125" t="s">
        <v>39</v>
      </c>
      <c r="J10" s="125"/>
      <c r="K10" s="124"/>
      <c r="L10" s="124"/>
    </row>
    <row r="11" spans="1:13" x14ac:dyDescent="0.25">
      <c r="A11" s="124"/>
      <c r="B11" s="124"/>
      <c r="C11" s="124"/>
      <c r="D11" s="124"/>
      <c r="E11" s="6" t="s">
        <v>15</v>
      </c>
      <c r="F11" s="6" t="s">
        <v>16</v>
      </c>
      <c r="G11" s="5" t="s">
        <v>15</v>
      </c>
      <c r="H11" s="5" t="s">
        <v>16</v>
      </c>
      <c r="I11" s="5" t="s">
        <v>15</v>
      </c>
      <c r="J11" s="5" t="s">
        <v>16</v>
      </c>
      <c r="K11" s="6" t="s">
        <v>15</v>
      </c>
      <c r="L11" s="6" t="s">
        <v>16</v>
      </c>
    </row>
    <row r="12" spans="1:13" ht="15" customHeight="1" x14ac:dyDescent="0.25">
      <c r="A12" s="4">
        <v>1</v>
      </c>
      <c r="B12" s="77" t="str">
        <f>Orçamento!B10</f>
        <v>PAVIMENTAÇÃO</v>
      </c>
      <c r="C12" s="78"/>
      <c r="D12" s="79"/>
      <c r="E12" s="3">
        <f>(K12*F12)</f>
        <v>0</v>
      </c>
      <c r="F12" s="53">
        <v>0.35</v>
      </c>
      <c r="G12" s="3">
        <f>($K$12*H12)</f>
        <v>0</v>
      </c>
      <c r="H12" s="54">
        <v>0.35</v>
      </c>
      <c r="I12" s="3">
        <f>ROUND($K$12*J12,2)</f>
        <v>0</v>
      </c>
      <c r="J12" s="48">
        <v>0.3</v>
      </c>
      <c r="K12" s="3">
        <f>Orçamento!F19</f>
        <v>0</v>
      </c>
      <c r="L12" s="9" t="e">
        <f>K12*$L$14/$K$14</f>
        <v>#DIV/0!</v>
      </c>
      <c r="M12" s="1"/>
    </row>
    <row r="13" spans="1:13" ht="15.75" thickBot="1" x14ac:dyDescent="0.3">
      <c r="A13" s="4">
        <v>2</v>
      </c>
      <c r="B13" s="80" t="str">
        <f>Orçamento!B21</f>
        <v>SINALIZAÇÃO HORIZONTAL E VERTICAL</v>
      </c>
      <c r="C13" s="80"/>
      <c r="D13" s="77"/>
      <c r="E13" s="51">
        <f>(K13*F13)</f>
        <v>0</v>
      </c>
      <c r="F13" s="8">
        <v>0</v>
      </c>
      <c r="G13" s="52">
        <f>($K$13*H13)</f>
        <v>0</v>
      </c>
      <c r="H13" s="7">
        <v>0</v>
      </c>
      <c r="I13" s="47">
        <f>($K$13*J13)</f>
        <v>0</v>
      </c>
      <c r="J13" s="48">
        <v>1</v>
      </c>
      <c r="K13" s="3">
        <f>Orçamento!F28</f>
        <v>0</v>
      </c>
      <c r="L13" s="9" t="e">
        <f>K13*$L$14/$K$14</f>
        <v>#DIV/0!</v>
      </c>
      <c r="M13" s="1"/>
    </row>
    <row r="14" spans="1:13" ht="15.75" thickBot="1" x14ac:dyDescent="0.3">
      <c r="A14" s="108"/>
      <c r="B14" s="81" t="s">
        <v>21</v>
      </c>
      <c r="C14" s="82"/>
      <c r="D14" s="83"/>
      <c r="E14" s="111">
        <f>SUM(E12:E13)</f>
        <v>0</v>
      </c>
      <c r="F14" s="112"/>
      <c r="G14" s="90">
        <f>SUM(G12:G13)</f>
        <v>0</v>
      </c>
      <c r="H14" s="91"/>
      <c r="I14" s="90">
        <f>SUM(I12:I13)</f>
        <v>0</v>
      </c>
      <c r="J14" s="91"/>
      <c r="K14" s="49">
        <f>SUM(K12:K13)</f>
        <v>0</v>
      </c>
      <c r="L14" s="10">
        <v>100</v>
      </c>
      <c r="M14" s="1"/>
    </row>
    <row r="15" spans="1:13" x14ac:dyDescent="0.25">
      <c r="A15" s="109"/>
      <c r="B15" s="99" t="s">
        <v>22</v>
      </c>
      <c r="C15" s="100"/>
      <c r="D15" s="101"/>
      <c r="E15" s="113">
        <f>E14</f>
        <v>0</v>
      </c>
      <c r="F15" s="114"/>
      <c r="G15" s="92">
        <f>E15+G14</f>
        <v>0</v>
      </c>
      <c r="H15" s="93"/>
      <c r="I15" s="92">
        <f>G15+I14</f>
        <v>0</v>
      </c>
      <c r="J15" s="93"/>
      <c r="K15" s="84"/>
      <c r="L15" s="85"/>
    </row>
    <row r="16" spans="1:13" x14ac:dyDescent="0.25">
      <c r="A16" s="109"/>
      <c r="B16" s="102" t="s">
        <v>23</v>
      </c>
      <c r="C16" s="103"/>
      <c r="D16" s="104"/>
      <c r="E16" s="94" t="e">
        <f>(E14*100/$K$14)</f>
        <v>#DIV/0!</v>
      </c>
      <c r="F16" s="95"/>
      <c r="G16" s="94" t="e">
        <f>(G14*100/$K$14)</f>
        <v>#DIV/0!</v>
      </c>
      <c r="H16" s="95"/>
      <c r="I16" s="94" t="e">
        <f>(I14*100/$K$14)</f>
        <v>#DIV/0!</v>
      </c>
      <c r="J16" s="95"/>
      <c r="K16" s="84"/>
      <c r="L16" s="85"/>
    </row>
    <row r="17" spans="1:12" ht="15.75" thickBot="1" x14ac:dyDescent="0.3">
      <c r="A17" s="110"/>
      <c r="B17" s="105" t="s">
        <v>17</v>
      </c>
      <c r="C17" s="106"/>
      <c r="D17" s="107"/>
      <c r="E17" s="88" t="e">
        <f>E15*100/$K$14</f>
        <v>#DIV/0!</v>
      </c>
      <c r="F17" s="89"/>
      <c r="G17" s="96" t="e">
        <f>SUM(E17+G16)</f>
        <v>#DIV/0!</v>
      </c>
      <c r="H17" s="97"/>
      <c r="I17" s="96" t="e">
        <f>SUM(G17+I16)</f>
        <v>#DIV/0!</v>
      </c>
      <c r="J17" s="97"/>
      <c r="K17" s="86"/>
      <c r="L17" s="87"/>
    </row>
    <row r="20" spans="1:12" x14ac:dyDescent="0.25">
      <c r="A20" s="98"/>
      <c r="B20" s="98"/>
      <c r="C20" s="98"/>
      <c r="D20" s="98"/>
      <c r="F20" s="98"/>
      <c r="G20" s="98"/>
      <c r="H20" s="98"/>
      <c r="I20" s="42"/>
      <c r="J20" s="42"/>
    </row>
  </sheetData>
  <mergeCells count="35">
    <mergeCell ref="A1:L3"/>
    <mergeCell ref="K9:L10"/>
    <mergeCell ref="E10:F10"/>
    <mergeCell ref="G10:H10"/>
    <mergeCell ref="B6:L6"/>
    <mergeCell ref="B7:L7"/>
    <mergeCell ref="A8:L8"/>
    <mergeCell ref="B4:L4"/>
    <mergeCell ref="B5:L5"/>
    <mergeCell ref="A9:A11"/>
    <mergeCell ref="B9:D11"/>
    <mergeCell ref="I10:J10"/>
    <mergeCell ref="E9:J9"/>
    <mergeCell ref="A20:D20"/>
    <mergeCell ref="F20:H20"/>
    <mergeCell ref="B15:D15"/>
    <mergeCell ref="B16:D16"/>
    <mergeCell ref="B17:D17"/>
    <mergeCell ref="A14:A17"/>
    <mergeCell ref="E14:F14"/>
    <mergeCell ref="E15:F15"/>
    <mergeCell ref="E16:F16"/>
    <mergeCell ref="B12:D12"/>
    <mergeCell ref="B13:D13"/>
    <mergeCell ref="B14:D14"/>
    <mergeCell ref="K15:L17"/>
    <mergeCell ref="E17:F17"/>
    <mergeCell ref="G14:H14"/>
    <mergeCell ref="G15:H15"/>
    <mergeCell ref="G16:H16"/>
    <mergeCell ref="G17:H17"/>
    <mergeCell ref="I14:J14"/>
    <mergeCell ref="I15:J15"/>
    <mergeCell ref="I16:J16"/>
    <mergeCell ref="I17:J17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2020-01-31T14:03:45Z</cp:lastPrinted>
  <dcterms:created xsi:type="dcterms:W3CDTF">2015-12-07T12:00:04Z</dcterms:created>
  <dcterms:modified xsi:type="dcterms:W3CDTF">2020-08-10T17:51:33Z</dcterms:modified>
</cp:coreProperties>
</file>