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Editais\Editais 2020\1 - Prefeitura\Processo nº 16-2020 - Pavimentação Estrada Municipal Santa Luzia\"/>
    </mc:Choice>
  </mc:AlternateContent>
  <bookViews>
    <workbookView xWindow="-120" yWindow="-120" windowWidth="29040" windowHeight="15840"/>
  </bookViews>
  <sheets>
    <sheet name="Orçamento" sheetId="1" r:id="rId1"/>
    <sheet name="Cronograma" sheetId="2" r:id="rId2"/>
  </sheets>
  <externalReferences>
    <externalReference r:id="rId3"/>
  </externalReferences>
  <definedNames>
    <definedName name="ORÇAMENTO.BancoRef" hidden="1">Orçamento!#REF!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23" i="1"/>
  <c r="F17" i="1"/>
  <c r="F16" i="1"/>
  <c r="F15" i="1"/>
  <c r="F18" i="1"/>
  <c r="F19" i="1"/>
  <c r="F14" i="1"/>
  <c r="F10" i="1"/>
  <c r="F30" i="1" l="1"/>
  <c r="B4" i="2" l="1"/>
  <c r="B14" i="2" l="1"/>
  <c r="B13" i="2"/>
  <c r="B12" i="2"/>
  <c r="F11" i="1" l="1"/>
  <c r="M12" i="2" s="1"/>
  <c r="K12" i="2" l="1"/>
  <c r="I12" i="2"/>
  <c r="G12" i="2"/>
  <c r="E12" i="2" l="1"/>
  <c r="M14" i="2"/>
  <c r="B5" i="2"/>
  <c r="K14" i="2" l="1"/>
  <c r="G14" i="2"/>
  <c r="E14" i="2"/>
  <c r="I14" i="2"/>
  <c r="F20" i="1"/>
  <c r="M13" i="2" l="1"/>
  <c r="M15" i="2" s="1"/>
  <c r="F32" i="1"/>
  <c r="G20" i="1" s="1"/>
  <c r="B7" i="2"/>
  <c r="N13" i="2" l="1"/>
  <c r="G10" i="1"/>
  <c r="G23" i="1"/>
  <c r="G32" i="1"/>
  <c r="G11" i="1" s="1"/>
  <c r="G16" i="1"/>
  <c r="G15" i="1"/>
  <c r="G14" i="1"/>
  <c r="G25" i="1"/>
  <c r="G17" i="1"/>
  <c r="G24" i="1"/>
  <c r="G19" i="1"/>
  <c r="G30" i="1"/>
  <c r="G29" i="1"/>
  <c r="G28" i="1"/>
  <c r="G27" i="1"/>
  <c r="G18" i="1"/>
  <c r="G26" i="1"/>
  <c r="B5" i="1"/>
  <c r="B6" i="2" s="1"/>
  <c r="K13" i="2"/>
  <c r="K15" i="2" s="1"/>
  <c r="K17" i="2" s="1"/>
  <c r="I13" i="2"/>
  <c r="I15" i="2" s="1"/>
  <c r="I17" i="2" s="1"/>
  <c r="E13" i="2"/>
  <c r="E15" i="2" s="1"/>
  <c r="G13" i="2"/>
  <c r="G15" i="2" s="1"/>
  <c r="G17" i="2" s="1"/>
  <c r="N12" i="2"/>
  <c r="N14" i="2"/>
  <c r="E16" i="2" l="1"/>
  <c r="G16" i="2" s="1"/>
  <c r="I16" i="2" s="1"/>
  <c r="K16" i="2" s="1"/>
  <c r="E17" i="2"/>
  <c r="E18" i="2" l="1"/>
  <c r="G18" i="2" s="1"/>
  <c r="I18" i="2" s="1"/>
  <c r="K18" i="2" s="1"/>
</calcChain>
</file>

<file path=xl/sharedStrings.xml><?xml version="1.0" encoding="utf-8"?>
<sst xmlns="http://schemas.openxmlformats.org/spreadsheetml/2006/main" count="93" uniqueCount="66">
  <si>
    <t xml:space="preserve">PLANILHA QUANTITATIVA E ORÇAMENTÁRIA </t>
  </si>
  <si>
    <t>LOCAL:</t>
  </si>
  <si>
    <t>Valor Total:</t>
  </si>
  <si>
    <t>Valor do BDI:</t>
  </si>
  <si>
    <t>Unidade</t>
  </si>
  <si>
    <t>1.2</t>
  </si>
  <si>
    <t>2.1</t>
  </si>
  <si>
    <t>2.2</t>
  </si>
  <si>
    <t>3.1</t>
  </si>
  <si>
    <t>3.2</t>
  </si>
  <si>
    <t>CRONOGRAMA FÍSICO FINANCEIRO</t>
  </si>
  <si>
    <t>ITEM</t>
  </si>
  <si>
    <t>DISCRIMINAÇÃO</t>
  </si>
  <si>
    <t>PERÍODO</t>
  </si>
  <si>
    <t>TOTAL</t>
  </si>
  <si>
    <t>MÊS 01</t>
  </si>
  <si>
    <t>MÊS 02</t>
  </si>
  <si>
    <t>R$</t>
  </si>
  <si>
    <t>%</t>
  </si>
  <si>
    <t>SOMATÓRIO ACUMULADO %</t>
  </si>
  <si>
    <t>OBRA:</t>
  </si>
  <si>
    <t>2.3</t>
  </si>
  <si>
    <t>3.3</t>
  </si>
  <si>
    <t>TOTAL GERAL ORÇAMENTO</t>
  </si>
  <si>
    <t>VALOR DA OBRA</t>
  </si>
  <si>
    <t xml:space="preserve">VALOR ACUMULADO </t>
  </si>
  <si>
    <t>PERCENTUAL DA OBRA</t>
  </si>
  <si>
    <t>ITENS DE SERVIÇO</t>
  </si>
  <si>
    <t xml:space="preserve">Quantidade </t>
  </si>
  <si>
    <t>Custo Unitário</t>
  </si>
  <si>
    <t>Custo total</t>
  </si>
  <si>
    <t>M³</t>
  </si>
  <si>
    <t>M²</t>
  </si>
  <si>
    <t>1.1</t>
  </si>
  <si>
    <t>TOTAL DO ITEM</t>
  </si>
  <si>
    <t>PAVIMENTAÇÃO</t>
  </si>
  <si>
    <t>SERVIÇOS PRELIMINARES</t>
  </si>
  <si>
    <t>PLACA DE OBRA EM CHAPA DE AÇO GALVANIZADO</t>
  </si>
  <si>
    <t>2.4</t>
  </si>
  <si>
    <t>2.5</t>
  </si>
  <si>
    <t>2.6</t>
  </si>
  <si>
    <t>2.7</t>
  </si>
  <si>
    <t>PINTURA DE LIGACAO COM EMULSAO RR-2C</t>
  </si>
  <si>
    <t>SINALIZAÇÃO HORIZONTAL E VERTICAL</t>
  </si>
  <si>
    <t>3.4</t>
  </si>
  <si>
    <t>3.5</t>
  </si>
  <si>
    <t>3.6</t>
  </si>
  <si>
    <t>3.7</t>
  </si>
  <si>
    <t>TACHA REFLETIVA BIDIRECIONAL - FORNECIMENTO E COLOCAÇÃO</t>
  </si>
  <si>
    <t>MÊS 03</t>
  </si>
  <si>
    <t>FORNECIMENTO E IMPLANTAÇÃO DE PLACA EM AÇO - PELÍCULA I + III</t>
  </si>
  <si>
    <t>UN</t>
  </si>
  <si>
    <t>M³XKM</t>
  </si>
  <si>
    <t>MÊS 04</t>
  </si>
  <si>
    <t>FORNECIMENTO E IMPLANTAÇÃO DE SUPORTE METÁLICO GALVANIZADO
PARA PLACAS - 2,00 X 1,00 M</t>
  </si>
  <si>
    <t>CONTRATAÇÃO DE OBRA DE PAVIMENTAÇÃO ASFÁLTICA NA ESTRADA MUNICIPAL SANTA LUZIA, COM EXTENSÃO TOTAL DE 295,00 METROS.</t>
  </si>
  <si>
    <t>EXECUÇÃO E COMPACTAÇÃO DE BASE E OU SUB BASE PARA
PAVIMENTAÇÃO DE BRITA GRADUADA SIMPLES - EXCLUSIVE CARGA E
TRANSPORTE. AF_11/2019</t>
  </si>
  <si>
    <t>TRANSPORTE COMERCIAL DE BRITA - DMT=45,73KM</t>
  </si>
  <si>
    <t>IMPRIMAÇÃO COM EMULSÃO ASFALTICA (EAI) - REF. COD. SINAPI 96401</t>
  </si>
  <si>
    <t>EXECUÇÃO DE PAVIMENTO COM APLICAÇÃO DE CONCRETO ASFÁLTICO,
CAMADA DE ROLAMENTO - EXCLUSIVE CARGA E TRANSPORTE.
AF_11/2019</t>
  </si>
  <si>
    <t>TRANSPORTE COM CAMINHÃO BASCULANTE 10 M3 DE MASSA ASFALTICA
PARA PAVIMENTAÇÃO URBANA - DMT=45,73KM</t>
  </si>
  <si>
    <t>SINALIZACAO HORIZONTAL COM TINTA RETRORREFLETIVA A BASE DE
RESINA ACRILICA COM MICROESFERAS DE VIDRO - BRANCA</t>
  </si>
  <si>
    <t>SINALIZACAO HORIZONTAL COM TINTA RETRORREFLETIVA A BASE DE
RESINA ACRILICA COM MICROESFERAS DE VIDRO - AMARELA</t>
  </si>
  <si>
    <t>FORNECIMENTO E IMPLANTAÇÃO DE SUPORTE METÁLICO GALVANIZADO
PARA PLACA DE ADVERTÊNCIA - LADO DE 0,80 M</t>
  </si>
  <si>
    <t>FORNECIMENTO E IMPLANTAÇÃO DE SUPORTE METÁLICO GALVANIZADO
PARA PLACA DE REGULAMENTAÇÃO - D = 0,80 M</t>
  </si>
  <si>
    <t xml:space="preserve">ESTRADA GERAL SANTA LUZIA ‐ MORRO GRANDE/SC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</si>
</sst>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4" fontId="0" fillId="0" borderId="0" xfId="0" applyNumberFormat="1"/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6" fillId="0" borderId="11" xfId="1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9" fillId="0" borderId="0" xfId="0" applyFont="1"/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2" fontId="3" fillId="4" borderId="10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64" fontId="3" fillId="4" borderId="43" xfId="1" applyNumberFormat="1" applyFont="1" applyFill="1" applyBorder="1" applyAlignment="1">
      <alignment horizontal="center" vertical="center"/>
    </xf>
    <xf numFmtId="164" fontId="3" fillId="0" borderId="43" xfId="1" applyNumberFormat="1" applyFon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9" fontId="6" fillId="0" borderId="15" xfId="1" applyNumberFormat="1" applyFont="1" applyBorder="1" applyAlignment="1">
      <alignment horizontal="center" vertical="center"/>
    </xf>
    <xf numFmtId="9" fontId="6" fillId="0" borderId="17" xfId="1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9" fontId="6" fillId="0" borderId="47" xfId="1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2" fontId="3" fillId="4" borderId="46" xfId="1" applyNumberFormat="1" applyFont="1" applyFill="1" applyBorder="1" applyAlignment="1">
      <alignment horizontal="center" vertical="center" wrapText="1"/>
    </xf>
    <xf numFmtId="2" fontId="3" fillId="0" borderId="46" xfId="1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10" fontId="6" fillId="0" borderId="47" xfId="1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 applyAlignment="1">
      <alignment vertical="center" wrapText="1"/>
    </xf>
    <xf numFmtId="0" fontId="4" fillId="0" borderId="32" xfId="0" applyFont="1" applyBorder="1" applyAlignment="1">
      <alignment horizontal="right" vertical="center"/>
    </xf>
    <xf numFmtId="0" fontId="3" fillId="0" borderId="4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35" xfId="0" applyNumberFormat="1" applyFont="1" applyBorder="1" applyAlignment="1">
      <alignment horizontal="left"/>
    </xf>
    <xf numFmtId="4" fontId="3" fillId="0" borderId="12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 horizontal="left"/>
    </xf>
    <xf numFmtId="10" fontId="3" fillId="0" borderId="35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10" fillId="0" borderId="39" xfId="0" applyFont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2" fontId="8" fillId="0" borderId="35" xfId="2" applyNumberFormat="1" applyFont="1" applyBorder="1" applyAlignment="1">
      <alignment horizontal="center" vertical="center"/>
    </xf>
    <xf numFmtId="2" fontId="8" fillId="0" borderId="30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2" fontId="8" fillId="0" borderId="36" xfId="2" applyNumberFormat="1" applyFont="1" applyBorder="1" applyAlignment="1">
      <alignment horizontal="center" vertical="center"/>
    </xf>
    <xf numFmtId="2" fontId="8" fillId="0" borderId="37" xfId="2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Editais/Editais%202020/1%20-%20Prefeitura/_Temp/_Processo%20n&#186;%20XX-2020%20-%20Pavimenta&#231;&#227;o%20Estrada%20Municipal%20Rio%20do%20Meio%20(Estaca%200%20-%2047)/Projeto%20-%20Pavimenta&#231;&#227;o%20Rio%20do%20Meio/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B4" sqref="B4:G4"/>
    </sheetView>
  </sheetViews>
  <sheetFormatPr defaultRowHeight="12.75" x14ac:dyDescent="0.2"/>
  <cols>
    <col min="1" max="1" width="16.28515625" style="17" customWidth="1"/>
    <col min="2" max="2" width="60.7109375" style="17" customWidth="1"/>
    <col min="3" max="3" width="9.140625" style="17"/>
    <col min="4" max="4" width="12.7109375" style="17" customWidth="1"/>
    <col min="5" max="5" width="15" style="17" customWidth="1"/>
    <col min="6" max="6" width="12.140625" style="17" customWidth="1"/>
    <col min="7" max="7" width="19" style="17" customWidth="1"/>
    <col min="8" max="16384" width="9.140625" style="17"/>
  </cols>
  <sheetData>
    <row r="1" spans="1:8" ht="31.5" customHeight="1" thickBot="1" x14ac:dyDescent="0.25">
      <c r="A1" s="82" t="s">
        <v>0</v>
      </c>
      <c r="B1" s="83"/>
      <c r="C1" s="83"/>
      <c r="D1" s="83"/>
      <c r="E1" s="83"/>
      <c r="F1" s="83"/>
      <c r="G1" s="84"/>
    </row>
    <row r="2" spans="1:8" ht="13.5" thickBot="1" x14ac:dyDescent="0.25">
      <c r="A2" s="95"/>
      <c r="B2" s="96"/>
      <c r="C2" s="96"/>
      <c r="D2" s="96"/>
      <c r="E2" s="96"/>
      <c r="F2" s="96"/>
      <c r="G2" s="96"/>
      <c r="H2" s="68"/>
    </row>
    <row r="3" spans="1:8" ht="20.25" customHeight="1" thickBot="1" x14ac:dyDescent="0.25">
      <c r="A3" s="70" t="s">
        <v>20</v>
      </c>
      <c r="B3" s="86" t="s">
        <v>55</v>
      </c>
      <c r="C3" s="87"/>
      <c r="D3" s="87"/>
      <c r="E3" s="87"/>
      <c r="F3" s="87"/>
      <c r="G3" s="88"/>
      <c r="H3" s="69"/>
    </row>
    <row r="4" spans="1:8" ht="13.5" thickBot="1" x14ac:dyDescent="0.25">
      <c r="A4" s="15" t="s">
        <v>1</v>
      </c>
      <c r="B4" s="71" t="s">
        <v>65</v>
      </c>
      <c r="C4" s="72"/>
      <c r="D4" s="72"/>
      <c r="E4" s="72"/>
      <c r="F4" s="72"/>
      <c r="G4" s="73"/>
      <c r="H4" s="68"/>
    </row>
    <row r="5" spans="1:8" ht="13.5" thickBot="1" x14ac:dyDescent="0.25">
      <c r="A5" s="15" t="s">
        <v>2</v>
      </c>
      <c r="B5" s="74">
        <f>F32</f>
        <v>0</v>
      </c>
      <c r="C5" s="75"/>
      <c r="D5" s="75"/>
      <c r="E5" s="75"/>
      <c r="F5" s="75"/>
      <c r="G5" s="76"/>
    </row>
    <row r="6" spans="1:8" ht="13.5" thickBot="1" x14ac:dyDescent="0.25">
      <c r="A6" s="14" t="s">
        <v>3</v>
      </c>
      <c r="B6" s="77">
        <v>0.2056</v>
      </c>
      <c r="C6" s="78"/>
      <c r="D6" s="78"/>
      <c r="E6" s="78"/>
      <c r="F6" s="78"/>
      <c r="G6" s="79"/>
    </row>
    <row r="7" spans="1:8" ht="13.5" thickBot="1" x14ac:dyDescent="0.25">
      <c r="A7" s="92"/>
      <c r="B7" s="93"/>
      <c r="C7" s="93"/>
      <c r="D7" s="93"/>
      <c r="E7" s="93"/>
      <c r="F7" s="93"/>
      <c r="G7" s="93"/>
    </row>
    <row r="8" spans="1:8" ht="13.5" thickBot="1" x14ac:dyDescent="0.25">
      <c r="A8" s="18" t="s">
        <v>11</v>
      </c>
      <c r="B8" s="19" t="s">
        <v>27</v>
      </c>
      <c r="C8" s="20" t="s">
        <v>4</v>
      </c>
      <c r="D8" s="20" t="s">
        <v>28</v>
      </c>
      <c r="E8" s="20" t="s">
        <v>29</v>
      </c>
      <c r="F8" s="20" t="s">
        <v>30</v>
      </c>
      <c r="G8" s="22" t="s">
        <v>18</v>
      </c>
    </row>
    <row r="9" spans="1:8" x14ac:dyDescent="0.2">
      <c r="A9" s="23">
        <v>1</v>
      </c>
      <c r="B9" s="94" t="s">
        <v>36</v>
      </c>
      <c r="C9" s="94"/>
      <c r="D9" s="94"/>
      <c r="E9" s="94"/>
      <c r="F9" s="94"/>
      <c r="G9" s="94"/>
    </row>
    <row r="10" spans="1:8" ht="13.5" thickBot="1" x14ac:dyDescent="0.25">
      <c r="A10" s="24" t="s">
        <v>33</v>
      </c>
      <c r="B10" s="25" t="s">
        <v>37</v>
      </c>
      <c r="C10" s="39" t="s">
        <v>32</v>
      </c>
      <c r="D10" s="26">
        <v>2.88</v>
      </c>
      <c r="E10" s="27"/>
      <c r="F10" s="28">
        <f>ROUND(D10*E10,2)</f>
        <v>0</v>
      </c>
      <c r="G10" s="29" t="e">
        <f>F10*100/$F$32</f>
        <v>#DIV/0!</v>
      </c>
    </row>
    <row r="11" spans="1:8" ht="13.5" thickBot="1" x14ac:dyDescent="0.25">
      <c r="A11" s="18" t="s">
        <v>5</v>
      </c>
      <c r="B11" s="89" t="s">
        <v>34</v>
      </c>
      <c r="C11" s="89"/>
      <c r="D11" s="89"/>
      <c r="E11" s="89"/>
      <c r="F11" s="30">
        <f>SUM(F10:F10)</f>
        <v>0</v>
      </c>
      <c r="G11" s="31" t="e">
        <f>F11*G32/F32</f>
        <v>#DIV/0!</v>
      </c>
    </row>
    <row r="12" spans="1:8" ht="13.5" thickBot="1" x14ac:dyDescent="0.25">
      <c r="A12" s="85"/>
      <c r="B12" s="85"/>
      <c r="C12" s="85"/>
      <c r="D12" s="85"/>
      <c r="E12" s="85"/>
      <c r="F12" s="85"/>
      <c r="G12" s="85"/>
    </row>
    <row r="13" spans="1:8" ht="13.5" thickBot="1" x14ac:dyDescent="0.25">
      <c r="A13" s="32">
        <v>2</v>
      </c>
      <c r="B13" s="90" t="s">
        <v>35</v>
      </c>
      <c r="C13" s="90"/>
      <c r="D13" s="90"/>
      <c r="E13" s="90"/>
      <c r="F13" s="90"/>
      <c r="G13" s="91"/>
    </row>
    <row r="14" spans="1:8" ht="51" x14ac:dyDescent="0.2">
      <c r="A14" s="33" t="s">
        <v>6</v>
      </c>
      <c r="B14" s="50" t="s">
        <v>56</v>
      </c>
      <c r="C14" s="49" t="s">
        <v>31</v>
      </c>
      <c r="D14" s="34">
        <v>373.72</v>
      </c>
      <c r="E14" s="35"/>
      <c r="F14" s="28">
        <f>ROUND(D14*E14,2)</f>
        <v>0</v>
      </c>
      <c r="G14" s="36" t="e">
        <f t="shared" ref="G14:G19" si="0">F14*100/$F$32</f>
        <v>#DIV/0!</v>
      </c>
    </row>
    <row r="15" spans="1:8" x14ac:dyDescent="0.2">
      <c r="A15" s="33" t="s">
        <v>7</v>
      </c>
      <c r="B15" s="50" t="s">
        <v>57</v>
      </c>
      <c r="C15" s="49" t="s">
        <v>52</v>
      </c>
      <c r="D15" s="34">
        <v>17090.22</v>
      </c>
      <c r="E15" s="35"/>
      <c r="F15" s="28">
        <f>ROUND(D15*E15,2)</f>
        <v>0</v>
      </c>
      <c r="G15" s="36" t="e">
        <f t="shared" si="0"/>
        <v>#DIV/0!</v>
      </c>
    </row>
    <row r="16" spans="1:8" ht="25.5" x14ac:dyDescent="0.2">
      <c r="A16" s="33" t="s">
        <v>21</v>
      </c>
      <c r="B16" s="50" t="s">
        <v>58</v>
      </c>
      <c r="C16" s="39" t="s">
        <v>32</v>
      </c>
      <c r="D16" s="34">
        <v>2417.6999999999998</v>
      </c>
      <c r="E16" s="35"/>
      <c r="F16" s="28">
        <f>ROUND(D16*E16,2)</f>
        <v>0</v>
      </c>
      <c r="G16" s="36" t="e">
        <f t="shared" si="0"/>
        <v>#DIV/0!</v>
      </c>
    </row>
    <row r="17" spans="1:8" x14ac:dyDescent="0.2">
      <c r="A17" s="33" t="s">
        <v>38</v>
      </c>
      <c r="B17" s="50" t="s">
        <v>42</v>
      </c>
      <c r="C17" s="39" t="s">
        <v>32</v>
      </c>
      <c r="D17" s="34">
        <v>2417.6999999999998</v>
      </c>
      <c r="E17" s="35"/>
      <c r="F17" s="28">
        <f>ROUND(D17*E17,2)</f>
        <v>0</v>
      </c>
      <c r="G17" s="36" t="e">
        <f t="shared" si="0"/>
        <v>#DIV/0!</v>
      </c>
    </row>
    <row r="18" spans="1:8" ht="51" x14ac:dyDescent="0.2">
      <c r="A18" s="33" t="s">
        <v>39</v>
      </c>
      <c r="B18" s="50" t="s">
        <v>59</v>
      </c>
      <c r="C18" s="49" t="s">
        <v>31</v>
      </c>
      <c r="D18" s="34">
        <v>96.71</v>
      </c>
      <c r="E18" s="35"/>
      <c r="F18" s="28">
        <f t="shared" ref="F18:F19" si="1">ROUND(D18*E18,2)</f>
        <v>0</v>
      </c>
      <c r="G18" s="36" t="e">
        <f t="shared" si="0"/>
        <v>#DIV/0!</v>
      </c>
    </row>
    <row r="19" spans="1:8" ht="39" thickBot="1" x14ac:dyDescent="0.25">
      <c r="A19" s="33" t="s">
        <v>40</v>
      </c>
      <c r="B19" s="50" t="s">
        <v>60</v>
      </c>
      <c r="C19" s="49" t="s">
        <v>52</v>
      </c>
      <c r="D19" s="34">
        <v>4422.55</v>
      </c>
      <c r="E19" s="35"/>
      <c r="F19" s="28">
        <f t="shared" si="1"/>
        <v>0</v>
      </c>
      <c r="G19" s="36" t="e">
        <f t="shared" si="0"/>
        <v>#DIV/0!</v>
      </c>
    </row>
    <row r="20" spans="1:8" ht="15.75" customHeight="1" thickBot="1" x14ac:dyDescent="0.25">
      <c r="A20" s="18" t="s">
        <v>41</v>
      </c>
      <c r="B20" s="89" t="s">
        <v>34</v>
      </c>
      <c r="C20" s="89"/>
      <c r="D20" s="89"/>
      <c r="E20" s="89"/>
      <c r="F20" s="30">
        <f>SUM(F14:F19)</f>
        <v>0</v>
      </c>
      <c r="G20" s="31" t="e">
        <f>F20*100/F32</f>
        <v>#DIV/0!</v>
      </c>
    </row>
    <row r="21" spans="1:8" ht="13.5" thickBot="1" x14ac:dyDescent="0.25">
      <c r="A21" s="85"/>
      <c r="B21" s="85"/>
      <c r="C21" s="85"/>
      <c r="D21" s="85"/>
      <c r="E21" s="85"/>
      <c r="F21" s="85"/>
      <c r="G21" s="85"/>
    </row>
    <row r="22" spans="1:8" ht="13.5" thickBot="1" x14ac:dyDescent="0.25">
      <c r="A22" s="32">
        <v>3</v>
      </c>
      <c r="B22" s="90" t="s">
        <v>43</v>
      </c>
      <c r="C22" s="90"/>
      <c r="D22" s="90"/>
      <c r="E22" s="90"/>
      <c r="F22" s="90"/>
      <c r="G22" s="91"/>
    </row>
    <row r="23" spans="1:8" ht="38.25" x14ac:dyDescent="0.2">
      <c r="A23" s="38" t="s">
        <v>8</v>
      </c>
      <c r="B23" s="51" t="s">
        <v>61</v>
      </c>
      <c r="C23" s="39" t="s">
        <v>32</v>
      </c>
      <c r="D23" s="40">
        <v>65.650000000000006</v>
      </c>
      <c r="E23" s="40"/>
      <c r="F23" s="28">
        <f>ROUND(D23*E23,2)</f>
        <v>0</v>
      </c>
      <c r="G23" s="29" t="e">
        <f t="shared" ref="G23:G27" si="2">F23*100/$F$32</f>
        <v>#DIV/0!</v>
      </c>
    </row>
    <row r="24" spans="1:8" ht="38.25" x14ac:dyDescent="0.2">
      <c r="A24" s="38" t="s">
        <v>9</v>
      </c>
      <c r="B24" s="51" t="s">
        <v>62</v>
      </c>
      <c r="C24" s="39" t="s">
        <v>32</v>
      </c>
      <c r="D24" s="41">
        <v>33.020000000000003</v>
      </c>
      <c r="E24" s="40"/>
      <c r="F24" s="28">
        <f t="shared" ref="F24:F29" si="3">ROUND(D24*E24,2)</f>
        <v>0</v>
      </c>
      <c r="G24" s="29" t="e">
        <f t="shared" si="2"/>
        <v>#DIV/0!</v>
      </c>
    </row>
    <row r="25" spans="1:8" ht="25.5" x14ac:dyDescent="0.2">
      <c r="A25" s="37" t="s">
        <v>22</v>
      </c>
      <c r="B25" s="52" t="s">
        <v>50</v>
      </c>
      <c r="C25" s="39" t="s">
        <v>32</v>
      </c>
      <c r="D25" s="26">
        <v>8.15</v>
      </c>
      <c r="E25" s="42"/>
      <c r="F25" s="28">
        <f t="shared" si="3"/>
        <v>0</v>
      </c>
      <c r="G25" s="29" t="e">
        <f t="shared" si="2"/>
        <v>#DIV/0!</v>
      </c>
    </row>
    <row r="26" spans="1:8" ht="25.5" x14ac:dyDescent="0.2">
      <c r="A26" s="38" t="s">
        <v>44</v>
      </c>
      <c r="B26" s="52" t="s">
        <v>48</v>
      </c>
      <c r="C26" s="24" t="s">
        <v>51</v>
      </c>
      <c r="D26" s="26">
        <v>55</v>
      </c>
      <c r="E26" s="42"/>
      <c r="F26" s="28">
        <f t="shared" si="3"/>
        <v>0</v>
      </c>
      <c r="G26" s="29" t="e">
        <f t="shared" si="2"/>
        <v>#DIV/0!</v>
      </c>
    </row>
    <row r="27" spans="1:8" ht="38.25" x14ac:dyDescent="0.2">
      <c r="A27" s="38" t="s">
        <v>45</v>
      </c>
      <c r="B27" s="52" t="s">
        <v>63</v>
      </c>
      <c r="C27" s="24" t="s">
        <v>51</v>
      </c>
      <c r="D27" s="26">
        <v>1</v>
      </c>
      <c r="E27" s="42"/>
      <c r="F27" s="28">
        <f t="shared" si="3"/>
        <v>0</v>
      </c>
      <c r="G27" s="29" t="e">
        <f t="shared" si="2"/>
        <v>#DIV/0!</v>
      </c>
    </row>
    <row r="28" spans="1:8" ht="38.25" x14ac:dyDescent="0.2">
      <c r="A28" s="37" t="s">
        <v>46</v>
      </c>
      <c r="B28" s="51" t="s">
        <v>64</v>
      </c>
      <c r="C28" s="24" t="s">
        <v>51</v>
      </c>
      <c r="D28" s="41">
        <v>3</v>
      </c>
      <c r="E28" s="40"/>
      <c r="F28" s="28">
        <f t="shared" si="3"/>
        <v>0</v>
      </c>
      <c r="G28" s="62" t="e">
        <f>F28*100/$F$32</f>
        <v>#DIV/0!</v>
      </c>
    </row>
    <row r="29" spans="1:8" ht="39" thickBot="1" x14ac:dyDescent="0.25">
      <c r="A29" s="38" t="s">
        <v>47</v>
      </c>
      <c r="B29" s="59" t="s">
        <v>54</v>
      </c>
      <c r="C29" s="24" t="s">
        <v>51</v>
      </c>
      <c r="D29" s="60">
        <v>3</v>
      </c>
      <c r="E29" s="61"/>
      <c r="F29" s="28">
        <f t="shared" si="3"/>
        <v>0</v>
      </c>
      <c r="G29" s="62" t="e">
        <f>F29*100/$F$32</f>
        <v>#DIV/0!</v>
      </c>
    </row>
    <row r="30" spans="1:8" ht="13.5" thickBot="1" x14ac:dyDescent="0.25">
      <c r="A30" s="18" t="s">
        <v>47</v>
      </c>
      <c r="B30" s="89" t="s">
        <v>34</v>
      </c>
      <c r="C30" s="89"/>
      <c r="D30" s="89"/>
      <c r="E30" s="89"/>
      <c r="F30" s="30">
        <f>SUM(F23:F29)</f>
        <v>0</v>
      </c>
      <c r="G30" s="31" t="e">
        <f>F30*100/$F$32</f>
        <v>#DIV/0!</v>
      </c>
    </row>
    <row r="31" spans="1:8" ht="19.5" customHeight="1" thickBot="1" x14ac:dyDescent="0.25">
      <c r="A31" s="85"/>
      <c r="B31" s="85"/>
      <c r="C31" s="85"/>
      <c r="D31" s="85"/>
      <c r="E31" s="85"/>
      <c r="F31" s="85"/>
      <c r="G31" s="85"/>
    </row>
    <row r="32" spans="1:8" ht="13.5" thickBot="1" x14ac:dyDescent="0.25">
      <c r="A32" s="80" t="s">
        <v>23</v>
      </c>
      <c r="B32" s="81"/>
      <c r="C32" s="81"/>
      <c r="D32" s="81"/>
      <c r="E32" s="81"/>
      <c r="F32" s="21">
        <f>SUM(F30+F20+F11)</f>
        <v>0</v>
      </c>
      <c r="G32" s="43" t="e">
        <f>F32*100/$F$32</f>
        <v>#DIV/0!</v>
      </c>
      <c r="H32" s="44"/>
    </row>
    <row r="33" spans="1:7" x14ac:dyDescent="0.2">
      <c r="A33" s="45"/>
      <c r="B33" s="46"/>
      <c r="C33" s="46"/>
      <c r="D33" s="46"/>
      <c r="E33" s="46"/>
      <c r="F33" s="47"/>
      <c r="G33" s="48"/>
    </row>
    <row r="34" spans="1:7" x14ac:dyDescent="0.2">
      <c r="A34" s="47"/>
      <c r="B34" s="47"/>
      <c r="C34" s="47"/>
      <c r="D34" s="47"/>
      <c r="E34" s="47"/>
      <c r="F34" s="47"/>
      <c r="G34" s="48"/>
    </row>
    <row r="35" spans="1:7" x14ac:dyDescent="0.2">
      <c r="A35" s="47"/>
      <c r="B35" s="47"/>
      <c r="C35" s="47"/>
      <c r="D35" s="47"/>
      <c r="E35" s="47"/>
      <c r="F35" s="47"/>
      <c r="G35" s="48"/>
    </row>
    <row r="36" spans="1:7" x14ac:dyDescent="0.2">
      <c r="A36" s="47"/>
      <c r="B36" s="47"/>
      <c r="C36" s="47"/>
      <c r="D36" s="47"/>
      <c r="E36" s="47"/>
      <c r="F36" s="47"/>
      <c r="G36" s="48"/>
    </row>
    <row r="37" spans="1:7" ht="15.75" customHeight="1" x14ac:dyDescent="0.2">
      <c r="A37" s="48"/>
      <c r="B37" s="48"/>
      <c r="C37" s="48"/>
      <c r="D37" s="48"/>
      <c r="E37" s="48"/>
      <c r="F37" s="48"/>
      <c r="G37" s="48"/>
    </row>
    <row r="38" spans="1:7" ht="15.75" customHeight="1" x14ac:dyDescent="0.2">
      <c r="A38" s="48"/>
      <c r="B38" s="48"/>
      <c r="C38" s="48"/>
      <c r="D38" s="48"/>
      <c r="E38" s="47"/>
      <c r="F38" s="48"/>
      <c r="G38" s="48"/>
    </row>
    <row r="39" spans="1:7" x14ac:dyDescent="0.2">
      <c r="A39" s="48"/>
      <c r="B39" s="48"/>
      <c r="C39" s="48"/>
      <c r="D39" s="48"/>
      <c r="E39" s="48"/>
      <c r="F39" s="48"/>
      <c r="G39" s="48"/>
    </row>
    <row r="40" spans="1:7" x14ac:dyDescent="0.2">
      <c r="A40" s="48"/>
      <c r="B40" s="48"/>
      <c r="C40" s="48"/>
      <c r="D40" s="48"/>
      <c r="E40" s="48"/>
      <c r="F40" s="48"/>
      <c r="G40" s="48"/>
    </row>
    <row r="41" spans="1:7" x14ac:dyDescent="0.2">
      <c r="A41" s="48"/>
      <c r="B41" s="48"/>
      <c r="C41" s="48"/>
      <c r="D41" s="48"/>
      <c r="E41" s="48"/>
      <c r="F41" s="48"/>
      <c r="G41" s="48"/>
    </row>
    <row r="42" spans="1:7" x14ac:dyDescent="0.2">
      <c r="A42" s="48"/>
      <c r="B42" s="48"/>
      <c r="C42" s="48"/>
      <c r="D42" s="48"/>
      <c r="E42" s="48"/>
      <c r="F42" s="48"/>
      <c r="G42" s="48"/>
    </row>
    <row r="43" spans="1:7" x14ac:dyDescent="0.2">
      <c r="A43" s="48"/>
      <c r="B43" s="48"/>
      <c r="C43" s="48"/>
      <c r="D43" s="48"/>
      <c r="E43" s="48"/>
      <c r="F43" s="48"/>
      <c r="G43" s="48"/>
    </row>
    <row r="44" spans="1:7" x14ac:dyDescent="0.2">
      <c r="A44" s="48"/>
      <c r="B44" s="48"/>
      <c r="C44" s="48"/>
      <c r="D44" s="48"/>
      <c r="E44" s="48"/>
      <c r="F44" s="48"/>
      <c r="G44" s="48"/>
    </row>
    <row r="45" spans="1:7" x14ac:dyDescent="0.2">
      <c r="A45" s="48"/>
      <c r="B45" s="48"/>
      <c r="C45" s="48"/>
      <c r="D45" s="48"/>
      <c r="E45" s="48"/>
      <c r="F45" s="48"/>
      <c r="G45" s="48"/>
    </row>
    <row r="46" spans="1:7" x14ac:dyDescent="0.2">
      <c r="A46" s="48"/>
      <c r="B46" s="48"/>
      <c r="C46" s="48"/>
      <c r="D46" s="48"/>
      <c r="E46" s="48"/>
      <c r="F46" s="48"/>
      <c r="G46" s="48"/>
    </row>
    <row r="47" spans="1:7" x14ac:dyDescent="0.2">
      <c r="A47" s="48"/>
      <c r="B47" s="48"/>
      <c r="C47" s="48"/>
      <c r="D47" s="48"/>
      <c r="E47" s="48"/>
      <c r="F47" s="48"/>
      <c r="G47" s="48"/>
    </row>
    <row r="48" spans="1:7" x14ac:dyDescent="0.2">
      <c r="A48" s="48"/>
      <c r="B48" s="48"/>
      <c r="C48" s="48"/>
      <c r="D48" s="48"/>
      <c r="E48" s="48"/>
      <c r="F48" s="48"/>
      <c r="G48" s="48"/>
    </row>
  </sheetData>
  <mergeCells count="17">
    <mergeCell ref="A2:G2"/>
    <mergeCell ref="B4:G4"/>
    <mergeCell ref="B5:G5"/>
    <mergeCell ref="B6:G6"/>
    <mergeCell ref="A32:E32"/>
    <mergeCell ref="A1:G1"/>
    <mergeCell ref="A31:G31"/>
    <mergeCell ref="B3:G3"/>
    <mergeCell ref="B20:E20"/>
    <mergeCell ref="B22:G22"/>
    <mergeCell ref="B13:G13"/>
    <mergeCell ref="A7:G7"/>
    <mergeCell ref="B11:E11"/>
    <mergeCell ref="A12:G12"/>
    <mergeCell ref="B9:G9"/>
    <mergeCell ref="B30:E30"/>
    <mergeCell ref="A21:G21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L22" sqref="L22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7" width="10.42578125" customWidth="1"/>
    <col min="8" max="12" width="10.28515625" customWidth="1"/>
    <col min="13" max="13" width="11.7109375" bestFit="1" customWidth="1"/>
    <col min="15" max="15" width="10.140625" bestFit="1" customWidth="1"/>
  </cols>
  <sheetData>
    <row r="1" spans="1:15" ht="15" customHeight="1" x14ac:dyDescent="0.25">
      <c r="A1" s="114" t="s">
        <v>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5" ht="1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</row>
    <row r="3" spans="1:15" ht="8.25" customHeight="1" x14ac:dyDescent="0.25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</row>
    <row r="4" spans="1:15" ht="29.25" customHeight="1" x14ac:dyDescent="0.25">
      <c r="A4" s="16" t="s">
        <v>20</v>
      </c>
      <c r="B4" s="132" t="str">
        <f>Orçamento!B3</f>
        <v>CONTRATAÇÃO DE OBRA DE PAVIMENTAÇÃO ASFÁLTICA NA ESTRADA MUNICIPAL SANTA LUZIA, COM EXTENSÃO TOTAL DE 295,00 METROS.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</row>
    <row r="5" spans="1:15" ht="14.25" customHeight="1" x14ac:dyDescent="0.25">
      <c r="A5" s="12" t="s">
        <v>1</v>
      </c>
      <c r="B5" s="132" t="str">
        <f>Orçamento!B4</f>
        <v xml:space="preserve">ESTRADA GERAL SANTA LUZIA ‐ MORRO GRANDE/SC 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</row>
    <row r="6" spans="1:15" x14ac:dyDescent="0.25">
      <c r="A6" s="12" t="s">
        <v>2</v>
      </c>
      <c r="B6" s="125">
        <f>Orçamento!B5</f>
        <v>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</row>
    <row r="7" spans="1:15" x14ac:dyDescent="0.25">
      <c r="A7" s="13" t="s">
        <v>3</v>
      </c>
      <c r="B7" s="127">
        <f>Orçamento!B6</f>
        <v>0.2056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</row>
    <row r="8" spans="1:15" x14ac:dyDescent="0.25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/>
    </row>
    <row r="9" spans="1:15" x14ac:dyDescent="0.25">
      <c r="A9" s="123" t="s">
        <v>11</v>
      </c>
      <c r="B9" s="123" t="s">
        <v>12</v>
      </c>
      <c r="C9" s="123"/>
      <c r="D9" s="123"/>
      <c r="E9" s="134" t="s">
        <v>13</v>
      </c>
      <c r="F9" s="135"/>
      <c r="G9" s="135"/>
      <c r="H9" s="135"/>
      <c r="I9" s="135"/>
      <c r="J9" s="135"/>
      <c r="K9" s="135"/>
      <c r="L9" s="135"/>
      <c r="M9" s="123" t="s">
        <v>14</v>
      </c>
      <c r="N9" s="123"/>
    </row>
    <row r="10" spans="1:15" x14ac:dyDescent="0.25">
      <c r="A10" s="123"/>
      <c r="B10" s="123"/>
      <c r="C10" s="123"/>
      <c r="D10" s="123"/>
      <c r="E10" s="124" t="s">
        <v>15</v>
      </c>
      <c r="F10" s="124"/>
      <c r="G10" s="124" t="s">
        <v>16</v>
      </c>
      <c r="H10" s="124"/>
      <c r="I10" s="124" t="s">
        <v>49</v>
      </c>
      <c r="J10" s="124"/>
      <c r="K10" s="124" t="s">
        <v>53</v>
      </c>
      <c r="L10" s="124"/>
      <c r="M10" s="123"/>
      <c r="N10" s="123"/>
    </row>
    <row r="11" spans="1:15" ht="15.75" thickBot="1" x14ac:dyDescent="0.3">
      <c r="A11" s="123"/>
      <c r="B11" s="123"/>
      <c r="C11" s="123"/>
      <c r="D11" s="123"/>
      <c r="E11" s="6" t="s">
        <v>17</v>
      </c>
      <c r="F11" s="6" t="s">
        <v>18</v>
      </c>
      <c r="G11" s="5" t="s">
        <v>17</v>
      </c>
      <c r="H11" s="5" t="s">
        <v>18</v>
      </c>
      <c r="I11" s="5" t="s">
        <v>17</v>
      </c>
      <c r="J11" s="5" t="s">
        <v>18</v>
      </c>
      <c r="K11" s="5" t="s">
        <v>17</v>
      </c>
      <c r="L11" s="5" t="s">
        <v>18</v>
      </c>
      <c r="M11" s="6" t="s">
        <v>17</v>
      </c>
      <c r="N11" s="6" t="s">
        <v>18</v>
      </c>
    </row>
    <row r="12" spans="1:15" x14ac:dyDescent="0.25">
      <c r="A12" s="4">
        <v>1</v>
      </c>
      <c r="B12" s="106" t="str">
        <f>Orçamento!B9</f>
        <v>SERVIÇOS PRELIMINARES</v>
      </c>
      <c r="C12" s="106"/>
      <c r="D12" s="107"/>
      <c r="E12" s="2">
        <f>(M12*F12)</f>
        <v>0</v>
      </c>
      <c r="F12" s="66">
        <v>1</v>
      </c>
      <c r="G12" s="2">
        <f>($M$12*H12)</f>
        <v>0</v>
      </c>
      <c r="H12" s="53">
        <v>0</v>
      </c>
      <c r="I12" s="2">
        <f>($M$12*J12)</f>
        <v>0</v>
      </c>
      <c r="J12" s="53">
        <v>0</v>
      </c>
      <c r="K12" s="2">
        <f>(M12*L12)</f>
        <v>0</v>
      </c>
      <c r="L12" s="53">
        <v>0</v>
      </c>
      <c r="M12" s="2">
        <f>Orçamento!F11</f>
        <v>0</v>
      </c>
      <c r="N12" s="67" t="e">
        <f>M12*$N$15/$M$15</f>
        <v>#DIV/0!</v>
      </c>
    </row>
    <row r="13" spans="1:15" x14ac:dyDescent="0.25">
      <c r="A13" s="4">
        <v>2</v>
      </c>
      <c r="B13" s="106" t="str">
        <f>Orçamento!B13</f>
        <v>PAVIMENTAÇÃO</v>
      </c>
      <c r="C13" s="106"/>
      <c r="D13" s="107"/>
      <c r="E13" s="3">
        <f>(M13*F13)</f>
        <v>0</v>
      </c>
      <c r="F13" s="8">
        <v>0.25</v>
      </c>
      <c r="G13" s="3">
        <f>($M$13*H13)</f>
        <v>0</v>
      </c>
      <c r="H13" s="54">
        <v>0.25</v>
      </c>
      <c r="I13" s="3">
        <f>ROUND($M$13*J13,2)</f>
        <v>0</v>
      </c>
      <c r="J13" s="65">
        <v>0.25</v>
      </c>
      <c r="K13" s="3">
        <f>(M13*L13)</f>
        <v>0</v>
      </c>
      <c r="L13" s="65">
        <v>0.25</v>
      </c>
      <c r="M13" s="3">
        <f>Orçamento!F20</f>
        <v>0</v>
      </c>
      <c r="N13" s="10" t="e">
        <f>M13*$N$15/$M$15</f>
        <v>#DIV/0!</v>
      </c>
      <c r="O13" s="1"/>
    </row>
    <row r="14" spans="1:15" ht="15.75" thickBot="1" x14ac:dyDescent="0.3">
      <c r="A14" s="4">
        <v>3</v>
      </c>
      <c r="B14" s="106" t="str">
        <f>Orçamento!B22</f>
        <v>SINALIZAÇÃO HORIZONTAL E VERTICAL</v>
      </c>
      <c r="C14" s="106"/>
      <c r="D14" s="107"/>
      <c r="E14" s="63">
        <f>(M14*F14)</f>
        <v>0</v>
      </c>
      <c r="F14" s="9">
        <v>0</v>
      </c>
      <c r="G14" s="64">
        <f>($M$14*H14)</f>
        <v>0</v>
      </c>
      <c r="H14" s="7">
        <v>0</v>
      </c>
      <c r="I14" s="55">
        <f>($M$14*J14)</f>
        <v>0</v>
      </c>
      <c r="J14" s="56">
        <v>0</v>
      </c>
      <c r="K14" s="58">
        <f>(M14*L14)</f>
        <v>0</v>
      </c>
      <c r="L14" s="56">
        <v>1</v>
      </c>
      <c r="M14" s="3">
        <f>Orçamento!F30</f>
        <v>0</v>
      </c>
      <c r="N14" s="10" t="e">
        <f>M14*$N$15/$M$15</f>
        <v>#DIV/0!</v>
      </c>
      <c r="O14" s="1"/>
    </row>
    <row r="15" spans="1:15" ht="15.75" thickBot="1" x14ac:dyDescent="0.3">
      <c r="A15" s="97"/>
      <c r="B15" s="108" t="s">
        <v>24</v>
      </c>
      <c r="C15" s="109"/>
      <c r="D15" s="110"/>
      <c r="E15" s="100">
        <f>SUM(E12:E14)</f>
        <v>0</v>
      </c>
      <c r="F15" s="101"/>
      <c r="G15" s="148">
        <f>SUM(G12:G14)</f>
        <v>0</v>
      </c>
      <c r="H15" s="149"/>
      <c r="I15" s="148">
        <f>SUM(I12:I14)</f>
        <v>0</v>
      </c>
      <c r="J15" s="149"/>
      <c r="K15" s="148">
        <f>SUM(K12:K14)</f>
        <v>0</v>
      </c>
      <c r="L15" s="149"/>
      <c r="M15" s="57">
        <f>SUM(M12:M14)</f>
        <v>0</v>
      </c>
      <c r="N15" s="11">
        <v>100</v>
      </c>
      <c r="O15" s="1"/>
    </row>
    <row r="16" spans="1:15" x14ac:dyDescent="0.25">
      <c r="A16" s="98"/>
      <c r="B16" s="111" t="s">
        <v>25</v>
      </c>
      <c r="C16" s="112"/>
      <c r="D16" s="113"/>
      <c r="E16" s="102">
        <f>E15</f>
        <v>0</v>
      </c>
      <c r="F16" s="103"/>
      <c r="G16" s="150">
        <f>E16+G15</f>
        <v>0</v>
      </c>
      <c r="H16" s="151"/>
      <c r="I16" s="150">
        <f>G16+I15</f>
        <v>0</v>
      </c>
      <c r="J16" s="151"/>
      <c r="K16" s="150">
        <f>I16+K15</f>
        <v>0</v>
      </c>
      <c r="L16" s="151"/>
      <c r="M16" s="142"/>
      <c r="N16" s="143"/>
    </row>
    <row r="17" spans="1:14" x14ac:dyDescent="0.25">
      <c r="A17" s="98"/>
      <c r="B17" s="136" t="s">
        <v>26</v>
      </c>
      <c r="C17" s="137"/>
      <c r="D17" s="138"/>
      <c r="E17" s="104" t="e">
        <f>(E15*100/$M$15)</f>
        <v>#DIV/0!</v>
      </c>
      <c r="F17" s="105"/>
      <c r="G17" s="104" t="e">
        <f>(G15*100/$M$15)</f>
        <v>#DIV/0!</v>
      </c>
      <c r="H17" s="105"/>
      <c r="I17" s="104" t="e">
        <f>(I15*100/$M$15)</f>
        <v>#DIV/0!</v>
      </c>
      <c r="J17" s="105"/>
      <c r="K17" s="104" t="e">
        <f>(K15*100/$M$15)</f>
        <v>#DIV/0!</v>
      </c>
      <c r="L17" s="105"/>
      <c r="M17" s="142"/>
      <c r="N17" s="143"/>
    </row>
    <row r="18" spans="1:14" ht="15.75" thickBot="1" x14ac:dyDescent="0.3">
      <c r="A18" s="99"/>
      <c r="B18" s="139" t="s">
        <v>19</v>
      </c>
      <c r="C18" s="140"/>
      <c r="D18" s="141"/>
      <c r="E18" s="146" t="e">
        <f>E16*100/$M$15</f>
        <v>#DIV/0!</v>
      </c>
      <c r="F18" s="147"/>
      <c r="G18" s="152" t="e">
        <f>SUM(E18+G17)</f>
        <v>#DIV/0!</v>
      </c>
      <c r="H18" s="153"/>
      <c r="I18" s="152" t="e">
        <f>SUM(G18+I17)</f>
        <v>#DIV/0!</v>
      </c>
      <c r="J18" s="153"/>
      <c r="K18" s="152" t="e">
        <f>SUM(I18+K17)</f>
        <v>#DIV/0!</v>
      </c>
      <c r="L18" s="153"/>
      <c r="M18" s="144"/>
      <c r="N18" s="145"/>
    </row>
  </sheetData>
  <mergeCells count="39">
    <mergeCell ref="M16:N18"/>
    <mergeCell ref="E18:F18"/>
    <mergeCell ref="G15:H15"/>
    <mergeCell ref="G16:H16"/>
    <mergeCell ref="G17:H17"/>
    <mergeCell ref="G18:H18"/>
    <mergeCell ref="I15:J15"/>
    <mergeCell ref="I16:J16"/>
    <mergeCell ref="I17:J17"/>
    <mergeCell ref="I18:J18"/>
    <mergeCell ref="K15:L15"/>
    <mergeCell ref="K16:L16"/>
    <mergeCell ref="K17:L17"/>
    <mergeCell ref="K18:L18"/>
    <mergeCell ref="A1:N3"/>
    <mergeCell ref="M9:N10"/>
    <mergeCell ref="E10:F10"/>
    <mergeCell ref="G10:H10"/>
    <mergeCell ref="B6:N6"/>
    <mergeCell ref="B7:N7"/>
    <mergeCell ref="A8:N8"/>
    <mergeCell ref="B4:N4"/>
    <mergeCell ref="B5:N5"/>
    <mergeCell ref="A9:A11"/>
    <mergeCell ref="B9:D11"/>
    <mergeCell ref="I10:J10"/>
    <mergeCell ref="K10:L10"/>
    <mergeCell ref="E9:L9"/>
    <mergeCell ref="A15:A18"/>
    <mergeCell ref="E15:F15"/>
    <mergeCell ref="E16:F16"/>
    <mergeCell ref="E17:F17"/>
    <mergeCell ref="B12:D12"/>
    <mergeCell ref="B13:D13"/>
    <mergeCell ref="B14:D14"/>
    <mergeCell ref="B15:D15"/>
    <mergeCell ref="B16:D16"/>
    <mergeCell ref="B17:D17"/>
    <mergeCell ref="B18:D18"/>
  </mergeCells>
  <pageMargins left="0.78740157480314965" right="0.51181102362204722" top="0.78740157480314965" bottom="0.78740157480314965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 do Windows</cp:lastModifiedBy>
  <cp:lastPrinted>2020-07-10T11:40:26Z</cp:lastPrinted>
  <dcterms:created xsi:type="dcterms:W3CDTF">2015-12-07T12:00:04Z</dcterms:created>
  <dcterms:modified xsi:type="dcterms:W3CDTF">2020-08-07T19:45:57Z</dcterms:modified>
</cp:coreProperties>
</file>