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14-2020 - Pavimentação Estrada Municipal Santa Barbara\"/>
    </mc:Choice>
  </mc:AlternateContent>
  <bookViews>
    <workbookView xWindow="-120" yWindow="-120" windowWidth="29040" windowHeight="15840"/>
  </bookViews>
  <sheets>
    <sheet name="Orçamento" sheetId="1" r:id="rId1"/>
    <sheet name="Cronograma" sheetId="2" r:id="rId2"/>
  </sheets>
  <externalReferences>
    <externalReference r:id="rId3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2" i="1"/>
  <c r="F12" i="1"/>
  <c r="F13" i="1"/>
  <c r="F14" i="1"/>
  <c r="F15" i="1"/>
  <c r="F16" i="1"/>
  <c r="F17" i="1"/>
  <c r="F18" i="1"/>
  <c r="F11" i="1"/>
  <c r="F19" i="1" l="1"/>
  <c r="B12" i="2"/>
  <c r="B4" i="2" l="1"/>
  <c r="K12" i="2" l="1"/>
  <c r="E12" i="2" l="1"/>
  <c r="I12" i="2"/>
  <c r="G12" i="2"/>
  <c r="B13" i="2"/>
  <c r="F29" i="1" l="1"/>
  <c r="K13" i="2" l="1"/>
  <c r="K14" i="2" s="1"/>
  <c r="F31" i="1"/>
  <c r="G31" i="1" s="1"/>
  <c r="B5" i="2"/>
  <c r="L12" i="2" l="1"/>
  <c r="E13" i="2"/>
  <c r="G13" i="2"/>
  <c r="G14" i="2" s="1"/>
  <c r="G16" i="2" s="1"/>
  <c r="I13" i="2"/>
  <c r="I14" i="2" s="1"/>
  <c r="I16" i="2" s="1"/>
  <c r="E14" i="2" l="1"/>
  <c r="E16" i="2" s="1"/>
  <c r="B7" i="2"/>
  <c r="E15" i="2" l="1"/>
  <c r="G15" i="2" s="1"/>
  <c r="I15" i="2" s="1"/>
  <c r="G19" i="1"/>
  <c r="G11" i="1"/>
  <c r="G13" i="1"/>
  <c r="G12" i="1"/>
  <c r="G16" i="1"/>
  <c r="G23" i="1"/>
  <c r="G18" i="1"/>
  <c r="G28" i="1"/>
  <c r="G27" i="1"/>
  <c r="G29" i="1"/>
  <c r="G14" i="1"/>
  <c r="G24" i="1"/>
  <c r="G22" i="1"/>
  <c r="G26" i="1"/>
  <c r="G15" i="1"/>
  <c r="G17" i="1"/>
  <c r="G25" i="1"/>
  <c r="B5" i="1"/>
  <c r="B6" i="2" s="1"/>
  <c r="L13" i="2"/>
  <c r="E17" i="2" l="1"/>
  <c r="G17" i="2" s="1"/>
  <c r="I17" i="2" s="1"/>
</calcChain>
</file>

<file path=xl/sharedStrings.xml><?xml version="1.0" encoding="utf-8"?>
<sst xmlns="http://schemas.openxmlformats.org/spreadsheetml/2006/main" count="90" uniqueCount="66">
  <si>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</si>
  <si>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</si>
  <si>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</si>
  <si>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</si>
  <si>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</si>
  <si>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</si>
  <si>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</si>
  <si>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</si>
  <si>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</si>
  <si>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</si>
  <si>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</si>
  <si>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</si>
  <si>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</si>
  <si>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</si>
  <si>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</si>
  <si>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</si>
  <si>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</si>
  <si>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</si>
  <si>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</si>
  <si>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</si>
  <si>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</si>
  <si>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</si>
  <si>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</si>
  <si>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</si>
  <si>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</si>
  <si>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</si>
  <si>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</si>
  <si>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</si>
  <si>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</si>
  <si>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</si>
  <si>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</si>
  <si>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</si>
  <si>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</si>
  <si>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</si>
  <si>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</si>
  <si>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</si>
  <si>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</si>
  <si>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</si>
  <si>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</si>
  <si>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</si>
  <si>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TACHA REFLETIVA BIDIRECIONAL - FORNECIMENTO E COLOCAÇÃO</t>
  </si>
  <si>
    <t>MÊS 03</t>
  </si>
  <si>
    <t>TRANSPORTE COMERCIAL DE BRITA - DMT=46,2KM</t>
  </si>
  <si>
    <t>EXECUÇÃO E COMPACTAÇÃO DE BASE E OU SUB BASE PARA PAVIMENTAÇÃO DE BRITA GRADUADA SIMPLES - EXCLUSIVE CARGA E TRANSPORTE. AF_11/2019</t>
  </si>
  <si>
    <t>EXECUÇÃO DE PAVIMENTO COM APLICAÇÃO DE CONCRETO ASFÁLTICO, CAMADA DE ROLAMENTO - EXCLUSIVE CARGA E TRANSPORTE. AF_11/2019</t>
  </si>
  <si>
    <t>FORNECIMENTO E IMPLANTAÇÃO DE SUPORTE METÁLICO GALVANIZADO PARA PLACA DE REGULAMENTAÇÃO - D = 0,80 M</t>
  </si>
  <si>
    <t>UN</t>
  </si>
  <si>
    <t>M³XKM</t>
  </si>
  <si>
    <t>1.3</t>
  </si>
  <si>
    <t>1.4</t>
  </si>
  <si>
    <t>1.5</t>
  </si>
  <si>
    <t>1.6</t>
  </si>
  <si>
    <t>1.7</t>
  </si>
  <si>
    <t>TRANSPORTE COM CAMINHÃO BASCULANTE 10 M3 DE MASSA ASFALTICA PARA PAVIMENTAÇÃO URBANA - DMT=44,3KM</t>
  </si>
  <si>
    <t>PLACA DE OBRA EM CHAPA DE ACO GALVANIZADO</t>
  </si>
  <si>
    <t>REGULARIZAÇÃO E COMPACTAÇÃO DE SUBLEITO DE SOLO PREDOMINANTEMENTE ARGILOSO. AF_11/2019</t>
  </si>
  <si>
    <t>1.8</t>
  </si>
  <si>
    <t>1.9</t>
  </si>
  <si>
    <t>2.8</t>
  </si>
  <si>
    <t>SINALIZACAO HORIZONTAL COM TINTA RETRORREFLETIVA A BASE DE RESINA ACRILICA COM MICROESFERAS DE VIDRO - BRANCA</t>
  </si>
  <si>
    <t>SINALIZACAO HORIZONTAL COM TINTA RETRORREFLETIVA A BASE DE RESINA ACRILICA COM MICROESFERAS DE VIDRO - AMARELA</t>
  </si>
  <si>
    <t>CONFECÇÃO DE PLACA EM AÇO Nº 16 GALVANIZADO, COM PELÍCULA RETRORREFLETIVA TIPO I + III</t>
  </si>
  <si>
    <t>FORNECIMENTO E IMPLANTAÇÃO DE SUPORTE METÁLICO GALVANIZADO PARA PLACAS - 2,00 X 1,00 M</t>
  </si>
  <si>
    <t>FORNECIMENTO E IMPLANTAÇÃO DE SUPORTE METÁLICO GALVANIZADO PARA PLACA DE REGULAMENTAÇÃO - R1 - LADO DE 0,331 M</t>
  </si>
  <si>
    <t xml:space="preserve">ESTRADA GERAL SANTA BÁRBARA ‐ MORRO GRANDE/SC </t>
  </si>
  <si>
    <t>CONTRATAÇÃO DE OBRA DE PAVIMENTAÇÃO ASFÁLTICA, DRENAGEM PLUVIAL E SINALIZAÇÃO NA ESTRADA GERAL SANTA BÁRBARA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</si>
</sst>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2" fontId="3" fillId="4" borderId="10" xfId="1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/>
    </xf>
    <xf numFmtId="9" fontId="6" fillId="0" borderId="47" xfId="1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10" fontId="6" fillId="0" borderId="47" xfId="1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44" xfId="0" applyFont="1" applyBorder="1" applyAlignment="1">
      <alignment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activeCell="B47" sqref="B47"/>
    </sheetView>
  </sheetViews>
  <sheetFormatPr defaultRowHeight="12.75" x14ac:dyDescent="0.2"/>
  <cols>
    <col min="1" max="1" width="16.28515625" style="17" customWidth="1"/>
    <col min="2" max="2" width="46.5703125" style="17" customWidth="1"/>
    <col min="3" max="3" width="9.140625" style="17"/>
    <col min="4" max="4" width="12.7109375" style="17" customWidth="1"/>
    <col min="5" max="5" width="15" style="17" customWidth="1"/>
    <col min="6" max="6" width="12.140625" style="17" customWidth="1"/>
    <col min="7" max="7" width="15.85546875" style="17" customWidth="1"/>
    <col min="8" max="16384" width="9.140625" style="17"/>
  </cols>
  <sheetData>
    <row r="1" spans="1:8" ht="31.5" customHeight="1" thickBot="1" x14ac:dyDescent="0.25">
      <c r="A1" s="65" t="s">
        <v>0</v>
      </c>
      <c r="B1" s="66"/>
      <c r="C1" s="66"/>
      <c r="D1" s="66"/>
      <c r="E1" s="66"/>
      <c r="F1" s="66"/>
      <c r="G1" s="67"/>
    </row>
    <row r="2" spans="1:8" ht="13.5" thickBot="1" x14ac:dyDescent="0.25">
      <c r="A2" s="76"/>
      <c r="B2" s="77"/>
      <c r="C2" s="77"/>
      <c r="D2" s="77"/>
      <c r="E2" s="77"/>
      <c r="F2" s="77"/>
      <c r="G2" s="77"/>
    </row>
    <row r="3" spans="1:8" ht="13.5" thickBot="1" x14ac:dyDescent="0.25">
      <c r="A3" s="13" t="s">
        <v>18</v>
      </c>
      <c r="B3" s="69" t="s">
        <v>65</v>
      </c>
      <c r="C3" s="69"/>
      <c r="D3" s="69"/>
      <c r="E3" s="69"/>
      <c r="F3" s="69"/>
      <c r="G3" s="70"/>
      <c r="H3" s="2"/>
    </row>
    <row r="4" spans="1:8" ht="13.5" thickBot="1" x14ac:dyDescent="0.25">
      <c r="A4" s="15" t="s">
        <v>1</v>
      </c>
      <c r="B4" s="78" t="s">
        <v>64</v>
      </c>
      <c r="C4" s="79"/>
      <c r="D4" s="79"/>
      <c r="E4" s="79"/>
      <c r="F4" s="79"/>
      <c r="G4" s="80"/>
    </row>
    <row r="5" spans="1:8" ht="13.5" thickBot="1" x14ac:dyDescent="0.25">
      <c r="A5" s="15" t="s">
        <v>2</v>
      </c>
      <c r="B5" s="81">
        <f>F31</f>
        <v>0</v>
      </c>
      <c r="C5" s="82"/>
      <c r="D5" s="82"/>
      <c r="E5" s="82"/>
      <c r="F5" s="82"/>
      <c r="G5" s="83"/>
    </row>
    <row r="6" spans="1:8" ht="13.5" thickBot="1" x14ac:dyDescent="0.25">
      <c r="A6" s="14" t="s">
        <v>3</v>
      </c>
      <c r="B6" s="84">
        <v>0.2056</v>
      </c>
      <c r="C6" s="85"/>
      <c r="D6" s="85"/>
      <c r="E6" s="85"/>
      <c r="F6" s="85"/>
      <c r="G6" s="86"/>
    </row>
    <row r="7" spans="1:8" ht="13.5" thickBot="1" x14ac:dyDescent="0.25">
      <c r="A7" s="74"/>
      <c r="B7" s="75"/>
      <c r="C7" s="75"/>
      <c r="D7" s="75"/>
      <c r="E7" s="75"/>
      <c r="F7" s="75"/>
      <c r="G7" s="75"/>
    </row>
    <row r="8" spans="1:8" ht="13.5" thickBot="1" x14ac:dyDescent="0.25">
      <c r="A8" s="18" t="s">
        <v>9</v>
      </c>
      <c r="B8" s="19" t="s">
        <v>24</v>
      </c>
      <c r="C8" s="20" t="s">
        <v>4</v>
      </c>
      <c r="D8" s="20" t="s">
        <v>25</v>
      </c>
      <c r="E8" s="20" t="s">
        <v>26</v>
      </c>
      <c r="F8" s="20" t="s">
        <v>27</v>
      </c>
      <c r="G8" s="22" t="s">
        <v>16</v>
      </c>
    </row>
    <row r="9" spans="1:8" ht="13.5" thickBot="1" x14ac:dyDescent="0.25">
      <c r="A9" s="68"/>
      <c r="B9" s="68"/>
      <c r="C9" s="68"/>
      <c r="D9" s="68"/>
      <c r="E9" s="68"/>
      <c r="F9" s="68"/>
      <c r="G9" s="68"/>
    </row>
    <row r="10" spans="1:8" ht="13.5" thickBot="1" x14ac:dyDescent="0.25">
      <c r="A10" s="28">
        <v>1</v>
      </c>
      <c r="B10" s="72" t="s">
        <v>32</v>
      </c>
      <c r="C10" s="72"/>
      <c r="D10" s="72"/>
      <c r="E10" s="72"/>
      <c r="F10" s="72"/>
      <c r="G10" s="73"/>
    </row>
    <row r="11" spans="1:8" ht="25.5" x14ac:dyDescent="0.2">
      <c r="A11" s="29" t="s">
        <v>30</v>
      </c>
      <c r="B11" s="48" t="s">
        <v>54</v>
      </c>
      <c r="C11" s="47" t="s">
        <v>29</v>
      </c>
      <c r="D11" s="30">
        <v>2.88</v>
      </c>
      <c r="E11" s="31"/>
      <c r="F11" s="32">
        <f>ROUND(D11*E11,2)</f>
        <v>0</v>
      </c>
      <c r="G11" s="33" t="e">
        <f>F11*100/$F$31</f>
        <v>#DIV/0!</v>
      </c>
    </row>
    <row r="12" spans="1:8" ht="38.25" x14ac:dyDescent="0.2">
      <c r="A12" s="29" t="s">
        <v>5</v>
      </c>
      <c r="B12" s="48" t="s">
        <v>55</v>
      </c>
      <c r="C12" s="47" t="s">
        <v>29</v>
      </c>
      <c r="D12" s="30">
        <v>4650</v>
      </c>
      <c r="E12" s="31"/>
      <c r="F12" s="32">
        <f>ROUND(D12*E12,2)</f>
        <v>0</v>
      </c>
      <c r="G12" s="33" t="e">
        <f t="shared" ref="G12" si="0">F12*100/$F$31</f>
        <v>#DIV/0!</v>
      </c>
    </row>
    <row r="13" spans="1:8" ht="51" x14ac:dyDescent="0.2">
      <c r="A13" s="29" t="s">
        <v>48</v>
      </c>
      <c r="B13" s="48" t="s">
        <v>43</v>
      </c>
      <c r="C13" s="47" t="s">
        <v>28</v>
      </c>
      <c r="D13" s="30">
        <v>697.5</v>
      </c>
      <c r="E13" s="31"/>
      <c r="F13" s="32">
        <f t="shared" ref="F13:F18" si="1">ROUND(D13*E13,2)</f>
        <v>0</v>
      </c>
      <c r="G13" s="33" t="e">
        <f>F13*100/$F$31</f>
        <v>#DIV/0!</v>
      </c>
    </row>
    <row r="14" spans="1:8" ht="25.5" x14ac:dyDescent="0.2">
      <c r="A14" s="29" t="s">
        <v>49</v>
      </c>
      <c r="B14" s="48" t="s">
        <v>42</v>
      </c>
      <c r="C14" s="47" t="s">
        <v>47</v>
      </c>
      <c r="D14" s="30">
        <v>30899.25</v>
      </c>
      <c r="E14" s="31"/>
      <c r="F14" s="32">
        <f t="shared" si="1"/>
        <v>0</v>
      </c>
      <c r="G14" s="33" t="e">
        <f t="shared" ref="G14:G18" si="2">F14*100/$F$31</f>
        <v>#DIV/0!</v>
      </c>
    </row>
    <row r="15" spans="1:8" ht="25.5" x14ac:dyDescent="0.2">
      <c r="A15" s="29" t="s">
        <v>50</v>
      </c>
      <c r="B15" s="48" t="s">
        <v>37</v>
      </c>
      <c r="C15" s="35" t="s">
        <v>29</v>
      </c>
      <c r="D15" s="30">
        <v>4500</v>
      </c>
      <c r="E15" s="31"/>
      <c r="F15" s="32">
        <f t="shared" si="1"/>
        <v>0</v>
      </c>
      <c r="G15" s="33" t="e">
        <f t="shared" si="2"/>
        <v>#DIV/0!</v>
      </c>
    </row>
    <row r="16" spans="1:8" x14ac:dyDescent="0.2">
      <c r="A16" s="29" t="s">
        <v>51</v>
      </c>
      <c r="B16" s="48" t="s">
        <v>38</v>
      </c>
      <c r="C16" s="35" t="s">
        <v>29</v>
      </c>
      <c r="D16" s="30">
        <v>4500</v>
      </c>
      <c r="E16" s="31"/>
      <c r="F16" s="32">
        <f t="shared" si="1"/>
        <v>0</v>
      </c>
      <c r="G16" s="33" t="e">
        <f t="shared" si="2"/>
        <v>#DIV/0!</v>
      </c>
    </row>
    <row r="17" spans="1:8" ht="51" x14ac:dyDescent="0.2">
      <c r="A17" s="29" t="s">
        <v>52</v>
      </c>
      <c r="B17" s="48" t="s">
        <v>44</v>
      </c>
      <c r="C17" s="47" t="s">
        <v>28</v>
      </c>
      <c r="D17" s="30">
        <v>180</v>
      </c>
      <c r="E17" s="31"/>
      <c r="F17" s="32">
        <f t="shared" si="1"/>
        <v>0</v>
      </c>
      <c r="G17" s="33" t="e">
        <f t="shared" si="2"/>
        <v>#DIV/0!</v>
      </c>
    </row>
    <row r="18" spans="1:8" ht="39" thickBot="1" x14ac:dyDescent="0.25">
      <c r="A18" s="29" t="s">
        <v>56</v>
      </c>
      <c r="B18" s="48" t="s">
        <v>53</v>
      </c>
      <c r="C18" s="47" t="s">
        <v>47</v>
      </c>
      <c r="D18" s="30">
        <v>7974</v>
      </c>
      <c r="E18" s="31"/>
      <c r="F18" s="32">
        <f t="shared" si="1"/>
        <v>0</v>
      </c>
      <c r="G18" s="33" t="e">
        <f t="shared" si="2"/>
        <v>#DIV/0!</v>
      </c>
    </row>
    <row r="19" spans="1:8" ht="15.75" customHeight="1" thickBot="1" x14ac:dyDescent="0.25">
      <c r="A19" s="18" t="s">
        <v>57</v>
      </c>
      <c r="B19" s="71" t="s">
        <v>31</v>
      </c>
      <c r="C19" s="71"/>
      <c r="D19" s="71"/>
      <c r="E19" s="71"/>
      <c r="F19" s="26">
        <f>SUM(F11:F18)</f>
        <v>0</v>
      </c>
      <c r="G19" s="27" t="e">
        <f>F19*100/F31</f>
        <v>#DIV/0!</v>
      </c>
    </row>
    <row r="20" spans="1:8" ht="13.5" thickBot="1" x14ac:dyDescent="0.25">
      <c r="A20" s="68"/>
      <c r="B20" s="68"/>
      <c r="C20" s="68"/>
      <c r="D20" s="68"/>
      <c r="E20" s="68"/>
      <c r="F20" s="68"/>
      <c r="G20" s="68"/>
    </row>
    <row r="21" spans="1:8" ht="13.5" thickBot="1" x14ac:dyDescent="0.25">
      <c r="A21" s="28">
        <v>2</v>
      </c>
      <c r="B21" s="72" t="s">
        <v>39</v>
      </c>
      <c r="C21" s="72"/>
      <c r="D21" s="72"/>
      <c r="E21" s="72"/>
      <c r="F21" s="72"/>
      <c r="G21" s="73"/>
    </row>
    <row r="22" spans="1:8" ht="51" x14ac:dyDescent="0.2">
      <c r="A22" s="34" t="s">
        <v>6</v>
      </c>
      <c r="B22" s="49" t="s">
        <v>59</v>
      </c>
      <c r="C22" s="35" t="s">
        <v>29</v>
      </c>
      <c r="D22" s="36">
        <v>144</v>
      </c>
      <c r="E22" s="36"/>
      <c r="F22" s="37">
        <f>ROUND(D22*E22,2)</f>
        <v>0</v>
      </c>
      <c r="G22" s="25" t="e">
        <f t="shared" ref="G22:G26" si="3">F22*100/$F$31</f>
        <v>#DIV/0!</v>
      </c>
    </row>
    <row r="23" spans="1:8" ht="51" x14ac:dyDescent="0.2">
      <c r="A23" s="34" t="s">
        <v>7</v>
      </c>
      <c r="B23" s="49" t="s">
        <v>60</v>
      </c>
      <c r="C23" s="35" t="s">
        <v>29</v>
      </c>
      <c r="D23" s="38">
        <v>54.24</v>
      </c>
      <c r="E23" s="36"/>
      <c r="F23" s="37">
        <f t="shared" ref="F23:F28" si="4">ROUND(D23*E23,2)</f>
        <v>0</v>
      </c>
      <c r="G23" s="25" t="e">
        <f t="shared" si="3"/>
        <v>#DIV/0!</v>
      </c>
    </row>
    <row r="24" spans="1:8" ht="25.5" x14ac:dyDescent="0.2">
      <c r="A24" s="34" t="s">
        <v>19</v>
      </c>
      <c r="B24" s="50" t="s">
        <v>40</v>
      </c>
      <c r="C24" s="23" t="s">
        <v>46</v>
      </c>
      <c r="D24" s="24">
        <v>113</v>
      </c>
      <c r="E24" s="39"/>
      <c r="F24" s="37">
        <f t="shared" si="4"/>
        <v>0</v>
      </c>
      <c r="G24" s="25" t="e">
        <f t="shared" si="3"/>
        <v>#DIV/0!</v>
      </c>
    </row>
    <row r="25" spans="1:8" ht="38.25" x14ac:dyDescent="0.2">
      <c r="A25" s="34" t="s">
        <v>33</v>
      </c>
      <c r="B25" s="50" t="s">
        <v>61</v>
      </c>
      <c r="C25" s="35" t="s">
        <v>29</v>
      </c>
      <c r="D25" s="24">
        <v>4</v>
      </c>
      <c r="E25" s="39"/>
      <c r="F25" s="37">
        <f t="shared" si="4"/>
        <v>0</v>
      </c>
      <c r="G25" s="25" t="e">
        <f t="shared" si="3"/>
        <v>#DIV/0!</v>
      </c>
    </row>
    <row r="26" spans="1:8" ht="38.25" x14ac:dyDescent="0.2">
      <c r="A26" s="34" t="s">
        <v>34</v>
      </c>
      <c r="B26" s="50" t="s">
        <v>45</v>
      </c>
      <c r="C26" s="23" t="s">
        <v>46</v>
      </c>
      <c r="D26" s="24">
        <v>3</v>
      </c>
      <c r="E26" s="39"/>
      <c r="F26" s="37">
        <f t="shared" si="4"/>
        <v>0</v>
      </c>
      <c r="G26" s="25" t="e">
        <f t="shared" si="3"/>
        <v>#DIV/0!</v>
      </c>
    </row>
    <row r="27" spans="1:8" ht="38.25" x14ac:dyDescent="0.2">
      <c r="A27" s="34" t="s">
        <v>35</v>
      </c>
      <c r="B27" s="49" t="s">
        <v>62</v>
      </c>
      <c r="C27" s="23" t="s">
        <v>46</v>
      </c>
      <c r="D27" s="38">
        <v>1</v>
      </c>
      <c r="E27" s="36"/>
      <c r="F27" s="37">
        <f t="shared" si="4"/>
        <v>0</v>
      </c>
      <c r="G27" s="57" t="e">
        <f>F27*100/$F$31</f>
        <v>#DIV/0!</v>
      </c>
    </row>
    <row r="28" spans="1:8" ht="39" thickBot="1" x14ac:dyDescent="0.25">
      <c r="A28" s="34" t="s">
        <v>36</v>
      </c>
      <c r="B28" s="54" t="s">
        <v>63</v>
      </c>
      <c r="C28" s="23" t="s">
        <v>46</v>
      </c>
      <c r="D28" s="55">
        <v>1</v>
      </c>
      <c r="E28" s="56"/>
      <c r="F28" s="37">
        <f t="shared" si="4"/>
        <v>0</v>
      </c>
      <c r="G28" s="57" t="e">
        <f>F28*100/$F$31</f>
        <v>#DIV/0!</v>
      </c>
    </row>
    <row r="29" spans="1:8" ht="13.5" thickBot="1" x14ac:dyDescent="0.25">
      <c r="A29" s="18" t="s">
        <v>58</v>
      </c>
      <c r="B29" s="71" t="s">
        <v>31</v>
      </c>
      <c r="C29" s="71"/>
      <c r="D29" s="71"/>
      <c r="E29" s="71"/>
      <c r="F29" s="26">
        <f>SUM(F22:F28)</f>
        <v>0</v>
      </c>
      <c r="G29" s="27" t="e">
        <f>F29*100/$F$31</f>
        <v>#DIV/0!</v>
      </c>
    </row>
    <row r="30" spans="1:8" ht="19.5" customHeight="1" thickBot="1" x14ac:dyDescent="0.25">
      <c r="A30" s="68"/>
      <c r="B30" s="68"/>
      <c r="C30" s="68"/>
      <c r="D30" s="68"/>
      <c r="E30" s="68"/>
      <c r="F30" s="68"/>
      <c r="G30" s="68"/>
    </row>
    <row r="31" spans="1:8" ht="13.5" thickBot="1" x14ac:dyDescent="0.25">
      <c r="A31" s="63" t="s">
        <v>20</v>
      </c>
      <c r="B31" s="64"/>
      <c r="C31" s="64"/>
      <c r="D31" s="64"/>
      <c r="E31" s="64"/>
      <c r="F31" s="21">
        <f>SUM(F29+F19)</f>
        <v>0</v>
      </c>
      <c r="G31" s="40" t="e">
        <f>F31*100/$F$31</f>
        <v>#DIV/0!</v>
      </c>
      <c r="H31" s="41"/>
    </row>
    <row r="32" spans="1:8" x14ac:dyDescent="0.2">
      <c r="A32" s="42"/>
      <c r="B32" s="43"/>
      <c r="C32" s="43"/>
      <c r="D32" s="43"/>
      <c r="E32" s="43"/>
      <c r="F32" s="44"/>
      <c r="G32" s="45"/>
    </row>
    <row r="33" spans="1:7" x14ac:dyDescent="0.2">
      <c r="A33" s="44"/>
      <c r="B33" s="44"/>
      <c r="C33" s="44"/>
      <c r="D33" s="44"/>
      <c r="E33" s="44"/>
      <c r="F33" s="44"/>
      <c r="G33" s="45"/>
    </row>
    <row r="34" spans="1:7" x14ac:dyDescent="0.2">
      <c r="A34" s="44"/>
      <c r="B34" s="44"/>
      <c r="C34" s="44"/>
      <c r="D34" s="44"/>
      <c r="E34" s="44"/>
      <c r="F34" s="44"/>
      <c r="G34" s="45"/>
    </row>
    <row r="35" spans="1:7" x14ac:dyDescent="0.2">
      <c r="A35" s="44"/>
      <c r="B35" s="44"/>
      <c r="C35" s="44"/>
      <c r="D35" s="44"/>
      <c r="E35" s="44"/>
      <c r="F35" s="44"/>
      <c r="G35" s="45"/>
    </row>
    <row r="36" spans="1:7" ht="15.75" customHeight="1" x14ac:dyDescent="0.2">
      <c r="A36" s="45"/>
      <c r="B36" s="45"/>
      <c r="C36" s="45"/>
      <c r="D36" s="45"/>
      <c r="E36" s="45"/>
      <c r="F36" s="45"/>
      <c r="G36" s="45"/>
    </row>
    <row r="37" spans="1:7" ht="15.75" customHeight="1" x14ac:dyDescent="0.2">
      <c r="A37" s="45"/>
      <c r="B37" s="45"/>
      <c r="C37" s="45"/>
      <c r="D37" s="45"/>
      <c r="E37" s="44"/>
      <c r="F37" s="45"/>
      <c r="G37" s="45"/>
    </row>
    <row r="38" spans="1:7" x14ac:dyDescent="0.2">
      <c r="A38" s="45"/>
      <c r="B38" s="45"/>
      <c r="C38" s="45"/>
      <c r="D38" s="45"/>
      <c r="E38" s="45"/>
      <c r="F38" s="45"/>
      <c r="G38" s="45"/>
    </row>
    <row r="39" spans="1:7" x14ac:dyDescent="0.2">
      <c r="A39" s="45"/>
      <c r="B39" s="45"/>
      <c r="C39" s="45"/>
      <c r="D39" s="45"/>
      <c r="E39" s="45"/>
      <c r="F39" s="45"/>
      <c r="G39" s="45"/>
    </row>
    <row r="40" spans="1:7" x14ac:dyDescent="0.2">
      <c r="A40" s="45"/>
      <c r="B40" s="45"/>
      <c r="C40" s="45"/>
      <c r="D40" s="45"/>
      <c r="E40" s="45"/>
      <c r="F40" s="45"/>
      <c r="G40" s="45"/>
    </row>
    <row r="41" spans="1:7" x14ac:dyDescent="0.2">
      <c r="A41" s="45"/>
      <c r="B41" s="45"/>
      <c r="C41" s="45"/>
      <c r="D41" s="45"/>
      <c r="E41" s="45"/>
      <c r="F41" s="45"/>
      <c r="G41" s="45"/>
    </row>
    <row r="42" spans="1:7" x14ac:dyDescent="0.2">
      <c r="A42" s="45"/>
      <c r="B42" s="45"/>
      <c r="C42" s="45"/>
      <c r="D42" s="45"/>
      <c r="E42" s="45"/>
      <c r="F42" s="45"/>
      <c r="G42" s="45"/>
    </row>
    <row r="43" spans="1:7" x14ac:dyDescent="0.2">
      <c r="A43" s="45"/>
      <c r="B43" s="45"/>
      <c r="C43" s="45"/>
      <c r="D43" s="45"/>
      <c r="E43" s="45"/>
      <c r="F43" s="45"/>
      <c r="G43" s="45"/>
    </row>
    <row r="44" spans="1:7" x14ac:dyDescent="0.2">
      <c r="A44" s="45"/>
      <c r="B44" s="45"/>
      <c r="C44" s="45"/>
      <c r="D44" s="45"/>
      <c r="E44" s="45"/>
      <c r="F44" s="45"/>
      <c r="G44" s="45"/>
    </row>
    <row r="45" spans="1:7" x14ac:dyDescent="0.2">
      <c r="A45" s="45"/>
      <c r="B45" s="45"/>
      <c r="C45" s="45"/>
      <c r="D45" s="45"/>
      <c r="E45" s="45"/>
      <c r="F45" s="45"/>
      <c r="G45" s="45"/>
    </row>
    <row r="46" spans="1:7" x14ac:dyDescent="0.2">
      <c r="A46" s="45"/>
      <c r="B46" s="45"/>
      <c r="C46" s="45"/>
      <c r="D46" s="45"/>
      <c r="E46" s="45"/>
      <c r="F46" s="45"/>
      <c r="G46" s="45"/>
    </row>
    <row r="47" spans="1:7" x14ac:dyDescent="0.2">
      <c r="A47" s="45"/>
      <c r="B47" s="45"/>
      <c r="C47" s="45"/>
      <c r="D47" s="45"/>
      <c r="E47" s="45"/>
      <c r="F47" s="45"/>
      <c r="G47" s="45"/>
    </row>
  </sheetData>
  <mergeCells count="15">
    <mergeCell ref="A1:G1"/>
    <mergeCell ref="A30:G30"/>
    <mergeCell ref="B3:G3"/>
    <mergeCell ref="B19:E19"/>
    <mergeCell ref="B21:G21"/>
    <mergeCell ref="B10:G10"/>
    <mergeCell ref="A7:G7"/>
    <mergeCell ref="A9:G9"/>
    <mergeCell ref="B29:E29"/>
    <mergeCell ref="A20:G20"/>
    <mergeCell ref="A2:G2"/>
    <mergeCell ref="B4:G4"/>
    <mergeCell ref="B5:G5"/>
    <mergeCell ref="B6:G6"/>
    <mergeCell ref="A31:E31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opLeftCell="A10" zoomScaleNormal="100" workbookViewId="0">
      <selection activeCell="D25" sqref="D25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0" width="10.28515625" customWidth="1"/>
    <col min="11" max="11" width="11.7109375" bestFit="1" customWidth="1"/>
    <col min="13" max="13" width="10.140625" bestFit="1" customWidth="1"/>
  </cols>
  <sheetData>
    <row r="1" spans="1:13" ht="15" customHeight="1" x14ac:dyDescent="0.25">
      <c r="A1" s="125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3" ht="15" customHeigh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3" ht="8.25" customHeight="1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3" ht="29.25" customHeight="1" x14ac:dyDescent="0.25">
      <c r="A4" s="16" t="s">
        <v>18</v>
      </c>
      <c r="B4" s="143" t="str">
        <f>Orçamento!B3</f>
        <v>CONTRATAÇÃO DE OBRA DE PAVIMENTAÇÃO ASFÁLTICA, DRENAGEM PLUVIAL E SINALIZAÇÃO NA ESTRADA GERAL SANTA BÁRBARA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</row>
    <row r="5" spans="1:13" ht="14.25" customHeight="1" x14ac:dyDescent="0.25">
      <c r="A5" s="11" t="s">
        <v>1</v>
      </c>
      <c r="B5" s="143" t="str">
        <f>Orçamento!B4</f>
        <v xml:space="preserve">ESTRADA GERAL SANTA BÁRBARA ‐ MORRO GRANDE/SC </v>
      </c>
      <c r="C5" s="143"/>
      <c r="D5" s="143"/>
      <c r="E5" s="143"/>
      <c r="F5" s="143"/>
      <c r="G5" s="143"/>
      <c r="H5" s="143"/>
      <c r="I5" s="143"/>
      <c r="J5" s="143"/>
      <c r="K5" s="143"/>
      <c r="L5" s="144"/>
    </row>
    <row r="6" spans="1:13" x14ac:dyDescent="0.25">
      <c r="A6" s="11" t="s">
        <v>2</v>
      </c>
      <c r="B6" s="136">
        <f>Orçamento!B5</f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1:13" x14ac:dyDescent="0.25">
      <c r="A7" s="12" t="s">
        <v>3</v>
      </c>
      <c r="B7" s="138">
        <f>Orçamento!B6</f>
        <v>0.2056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3" x14ac:dyDescent="0.25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1:13" x14ac:dyDescent="0.25">
      <c r="A9" s="134" t="s">
        <v>9</v>
      </c>
      <c r="B9" s="134" t="s">
        <v>10</v>
      </c>
      <c r="C9" s="134"/>
      <c r="D9" s="134"/>
      <c r="E9" s="145" t="s">
        <v>11</v>
      </c>
      <c r="F9" s="146"/>
      <c r="G9" s="146"/>
      <c r="H9" s="146"/>
      <c r="I9" s="146"/>
      <c r="J9" s="146"/>
      <c r="K9" s="134" t="s">
        <v>12</v>
      </c>
      <c r="L9" s="134"/>
    </row>
    <row r="10" spans="1:13" x14ac:dyDescent="0.25">
      <c r="A10" s="134"/>
      <c r="B10" s="134"/>
      <c r="C10" s="134"/>
      <c r="D10" s="134"/>
      <c r="E10" s="135" t="s">
        <v>13</v>
      </c>
      <c r="F10" s="135"/>
      <c r="G10" s="135" t="s">
        <v>14</v>
      </c>
      <c r="H10" s="135"/>
      <c r="I10" s="135" t="s">
        <v>41</v>
      </c>
      <c r="J10" s="135"/>
      <c r="K10" s="134"/>
      <c r="L10" s="134"/>
    </row>
    <row r="11" spans="1:13" x14ac:dyDescent="0.25">
      <c r="A11" s="134"/>
      <c r="B11" s="134"/>
      <c r="C11" s="134"/>
      <c r="D11" s="134"/>
      <c r="E11" s="6" t="s">
        <v>15</v>
      </c>
      <c r="F11" s="6" t="s">
        <v>16</v>
      </c>
      <c r="G11" s="5" t="s">
        <v>15</v>
      </c>
      <c r="H11" s="5" t="s">
        <v>16</v>
      </c>
      <c r="I11" s="5" t="s">
        <v>15</v>
      </c>
      <c r="J11" s="5" t="s">
        <v>16</v>
      </c>
      <c r="K11" s="6" t="s">
        <v>15</v>
      </c>
      <c r="L11" s="6" t="s">
        <v>16</v>
      </c>
    </row>
    <row r="12" spans="1:13" ht="15" customHeight="1" x14ac:dyDescent="0.25">
      <c r="A12" s="4">
        <v>1</v>
      </c>
      <c r="B12" s="87" t="str">
        <f>Orçamento!B10</f>
        <v>PAVIMENTAÇÃO</v>
      </c>
      <c r="C12" s="88"/>
      <c r="D12" s="89"/>
      <c r="E12" s="3">
        <f>(K12*F12)</f>
        <v>0</v>
      </c>
      <c r="F12" s="61">
        <v>0.20230000000000001</v>
      </c>
      <c r="G12" s="3">
        <f>($K$12*H12)</f>
        <v>0</v>
      </c>
      <c r="H12" s="62">
        <v>0.49819999999999998</v>
      </c>
      <c r="I12" s="3">
        <f>ROUND($K$12*J12,2)</f>
        <v>0</v>
      </c>
      <c r="J12" s="60">
        <v>0.29949999999999999</v>
      </c>
      <c r="K12" s="3">
        <f>Orçamento!F19</f>
        <v>0</v>
      </c>
      <c r="L12" s="9" t="e">
        <f>K12*$L$14/$K$14</f>
        <v>#DIV/0!</v>
      </c>
      <c r="M12" s="1"/>
    </row>
    <row r="13" spans="1:13" ht="15.75" thickBot="1" x14ac:dyDescent="0.3">
      <c r="A13" s="4">
        <v>2</v>
      </c>
      <c r="B13" s="90" t="str">
        <f>Orçamento!B21</f>
        <v>SINALIZAÇÃO HORIZONTAL E VERTICAL</v>
      </c>
      <c r="C13" s="90"/>
      <c r="D13" s="87"/>
      <c r="E13" s="58">
        <f>(K13*F13)</f>
        <v>0</v>
      </c>
      <c r="F13" s="8">
        <v>0</v>
      </c>
      <c r="G13" s="59">
        <f>($K$13*H13)</f>
        <v>0</v>
      </c>
      <c r="H13" s="7">
        <v>0</v>
      </c>
      <c r="I13" s="51">
        <f>($K$13*J13)</f>
        <v>0</v>
      </c>
      <c r="J13" s="52">
        <v>1</v>
      </c>
      <c r="K13" s="3">
        <f>Orçamento!F29</f>
        <v>0</v>
      </c>
      <c r="L13" s="9" t="e">
        <f>K13*$L$14/$K$14</f>
        <v>#DIV/0!</v>
      </c>
      <c r="M13" s="1"/>
    </row>
    <row r="14" spans="1:13" ht="15.75" thickBot="1" x14ac:dyDescent="0.3">
      <c r="A14" s="118"/>
      <c r="B14" s="91" t="s">
        <v>21</v>
      </c>
      <c r="C14" s="92"/>
      <c r="D14" s="93"/>
      <c r="E14" s="121">
        <f>SUM(E12:E13)</f>
        <v>0</v>
      </c>
      <c r="F14" s="122"/>
      <c r="G14" s="100">
        <f>SUM(G12:G13)</f>
        <v>0</v>
      </c>
      <c r="H14" s="101"/>
      <c r="I14" s="100">
        <f>SUM(I12:I13)</f>
        <v>0</v>
      </c>
      <c r="J14" s="101"/>
      <c r="K14" s="53">
        <f>SUM(K12:K13)</f>
        <v>0</v>
      </c>
      <c r="L14" s="10">
        <v>100</v>
      </c>
      <c r="M14" s="1"/>
    </row>
    <row r="15" spans="1:13" x14ac:dyDescent="0.25">
      <c r="A15" s="119"/>
      <c r="B15" s="109" t="s">
        <v>22</v>
      </c>
      <c r="C15" s="110"/>
      <c r="D15" s="111"/>
      <c r="E15" s="123">
        <f>E14</f>
        <v>0</v>
      </c>
      <c r="F15" s="124"/>
      <c r="G15" s="102">
        <f>E15+G14</f>
        <v>0</v>
      </c>
      <c r="H15" s="103"/>
      <c r="I15" s="102">
        <f>G15+I14</f>
        <v>0</v>
      </c>
      <c r="J15" s="103"/>
      <c r="K15" s="94"/>
      <c r="L15" s="95"/>
    </row>
    <row r="16" spans="1:13" x14ac:dyDescent="0.25">
      <c r="A16" s="119"/>
      <c r="B16" s="112" t="s">
        <v>23</v>
      </c>
      <c r="C16" s="113"/>
      <c r="D16" s="114"/>
      <c r="E16" s="104" t="e">
        <f>(E14*100/$K$14)</f>
        <v>#DIV/0!</v>
      </c>
      <c r="F16" s="105"/>
      <c r="G16" s="104" t="e">
        <f>(G14*100/$K$14)</f>
        <v>#DIV/0!</v>
      </c>
      <c r="H16" s="105"/>
      <c r="I16" s="104" t="e">
        <f>(I14*100/$K$14)</f>
        <v>#DIV/0!</v>
      </c>
      <c r="J16" s="105"/>
      <c r="K16" s="94"/>
      <c r="L16" s="95"/>
    </row>
    <row r="17" spans="1:12" ht="15.75" thickBot="1" x14ac:dyDescent="0.3">
      <c r="A17" s="120"/>
      <c r="B17" s="115" t="s">
        <v>17</v>
      </c>
      <c r="C17" s="116"/>
      <c r="D17" s="117"/>
      <c r="E17" s="98" t="e">
        <f>E15*100/$K$14</f>
        <v>#DIV/0!</v>
      </c>
      <c r="F17" s="99"/>
      <c r="G17" s="106" t="e">
        <f>SUM(E17+G16)</f>
        <v>#DIV/0!</v>
      </c>
      <c r="H17" s="107"/>
      <c r="I17" s="106" t="e">
        <f>SUM(G17+I16)</f>
        <v>#DIV/0!</v>
      </c>
      <c r="J17" s="107"/>
      <c r="K17" s="96"/>
      <c r="L17" s="97"/>
    </row>
    <row r="20" spans="1:12" x14ac:dyDescent="0.25">
      <c r="A20" s="108"/>
      <c r="B20" s="108"/>
      <c r="C20" s="108"/>
      <c r="D20" s="108"/>
      <c r="F20" s="108"/>
      <c r="G20" s="108"/>
      <c r="H20" s="108"/>
      <c r="I20" s="46"/>
      <c r="J20" s="46"/>
    </row>
  </sheetData>
  <mergeCells count="35">
    <mergeCell ref="A1:L3"/>
    <mergeCell ref="K9:L10"/>
    <mergeCell ref="E10:F10"/>
    <mergeCell ref="G10:H10"/>
    <mergeCell ref="B6:L6"/>
    <mergeCell ref="B7:L7"/>
    <mergeCell ref="A8:L8"/>
    <mergeCell ref="B4:L4"/>
    <mergeCell ref="B5:L5"/>
    <mergeCell ref="A9:A11"/>
    <mergeCell ref="B9:D11"/>
    <mergeCell ref="I10:J10"/>
    <mergeCell ref="E9:J9"/>
    <mergeCell ref="A20:D20"/>
    <mergeCell ref="F20:H20"/>
    <mergeCell ref="B15:D15"/>
    <mergeCell ref="B16:D16"/>
    <mergeCell ref="B17:D17"/>
    <mergeCell ref="A14:A17"/>
    <mergeCell ref="E14:F14"/>
    <mergeCell ref="E15:F15"/>
    <mergeCell ref="E16:F16"/>
    <mergeCell ref="B12:D12"/>
    <mergeCell ref="B13:D13"/>
    <mergeCell ref="B14:D14"/>
    <mergeCell ref="K15:L17"/>
    <mergeCell ref="E17:F17"/>
    <mergeCell ref="G14:H14"/>
    <mergeCell ref="G15:H15"/>
    <mergeCell ref="G16:H16"/>
    <mergeCell ref="G17:H17"/>
    <mergeCell ref="I14:J14"/>
    <mergeCell ref="I15:J15"/>
    <mergeCell ref="I16:J16"/>
    <mergeCell ref="I17:J17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2020-01-31T14:03:45Z</cp:lastPrinted>
  <dcterms:created xsi:type="dcterms:W3CDTF">2015-12-07T12:00:04Z</dcterms:created>
  <dcterms:modified xsi:type="dcterms:W3CDTF">2020-07-13T12:08:39Z</dcterms:modified>
</cp:coreProperties>
</file>