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13-2020 - Pavimentação Estrada Municipal Sanga das Pedras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K15" i="2" l="1"/>
  <c r="K13" i="2"/>
  <c r="I15" i="2"/>
  <c r="I13" i="2"/>
  <c r="G15" i="2" l="1"/>
  <c r="G13" i="2"/>
  <c r="E15" i="2"/>
  <c r="E13" i="2"/>
  <c r="M13" i="2"/>
  <c r="M15" i="2"/>
  <c r="F30" i="1"/>
  <c r="B4" i="2" l="1"/>
  <c r="B16" i="2" l="1"/>
  <c r="B14" i="2"/>
  <c r="B12" i="2"/>
  <c r="F11" i="1" l="1"/>
  <c r="O12" i="2" s="1"/>
  <c r="K12" i="2" l="1"/>
  <c r="I12" i="2"/>
  <c r="G12" i="2"/>
  <c r="M12" i="2"/>
  <c r="E12" i="2" l="1"/>
  <c r="O16" i="2"/>
  <c r="B5" i="2"/>
  <c r="K16" i="2" l="1"/>
  <c r="G16" i="2"/>
  <c r="M16" i="2"/>
  <c r="E16" i="2"/>
  <c r="I16" i="2"/>
  <c r="F20" i="1"/>
  <c r="O14" i="2" l="1"/>
  <c r="O17" i="2" s="1"/>
  <c r="F32" i="1"/>
  <c r="G20" i="1" s="1"/>
  <c r="B7" i="2"/>
  <c r="P14" i="2" l="1"/>
  <c r="G10" i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  <c r="B6" i="2" s="1"/>
  <c r="K14" i="2"/>
  <c r="K17" i="2" s="1"/>
  <c r="K19" i="2" s="1"/>
  <c r="I14" i="2"/>
  <c r="I17" i="2" s="1"/>
  <c r="I19" i="2" s="1"/>
  <c r="E14" i="2"/>
  <c r="E17" i="2" s="1"/>
  <c r="G14" i="2"/>
  <c r="G17" i="2" s="1"/>
  <c r="G19" i="2" s="1"/>
  <c r="M14" i="2"/>
  <c r="M17" i="2" s="1"/>
  <c r="M19" i="2" s="1"/>
  <c r="P12" i="2"/>
  <c r="P16" i="2"/>
  <c r="E18" i="2" l="1"/>
  <c r="G18" i="2" s="1"/>
  <c r="I18" i="2" s="1"/>
  <c r="K18" i="2" s="1"/>
  <c r="M18" i="2" s="1"/>
  <c r="E19" i="2"/>
  <c r="E20" i="2" l="1"/>
  <c r="G20" i="2" s="1"/>
  <c r="I20" i="2" s="1"/>
  <c r="K20" i="2" s="1"/>
  <c r="M20" i="2" s="1"/>
</calcChain>
</file>

<file path=xl/sharedStrings.xml><?xml version="1.0" encoding="utf-8"?>
<sst xmlns="http://schemas.openxmlformats.org/spreadsheetml/2006/main" count="96" uniqueCount="68">
  <si>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</si>
  <si>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</si>
  <si>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</si>
  <si>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</si>
  <si>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</si>
  <si>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</si>
  <si>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</si>
  <si>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</si>
  <si>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</si>
  <si>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</si>
  <si>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</si>
  <si>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</si>
  <si>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</si>
  <si>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</si>
  <si>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</si>
  <si>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</si>
  <si>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</si>
  <si>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</si>
  <si>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</si>
  <si>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</si>
  <si>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</si>
  <si>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</si>
  <si>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</si>
  <si>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</si>
  <si>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</si>
  <si>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</si>
  <si>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</si>
  <si>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</si>
  <si>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</si>
  <si>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</si>
  <si>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</si>
  <si>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</si>
  <si>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</si>
  <si>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</si>
  <si>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</si>
  <si>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</si>
  <si>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</si>
  <si>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</si>
  <si>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</si>
  <si>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</si>
  <si>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</si>
  <si>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</si>
  <si>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</si>
  <si>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</si>
  <si>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</si>
  <si>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</si>
  <si>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</si>
  <si>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</si>
  <si>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</si>
  <si>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</si>
  <si>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</si>
  <si>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MÊS 03</t>
  </si>
  <si>
    <t>CONTRATAÇÃO DE OBRA DE PAVIMENTAÇÃO ASFÁLTICA, DRENAGEM PLUVIAL E SINALIZAÇÃO NA ESTRADA GERAL SANGA DAS PEDRAS</t>
  </si>
  <si>
    <t xml:space="preserve">ESTRADA GERAL SANGA DAS PEDRAS ‐ MORRO GRANDE/SC </t>
  </si>
  <si>
    <t>TRANSPORTE COMERCIAL DE BRITA - DMT=46,2KM</t>
  </si>
  <si>
    <t>TRANSPORTE COM CAMINHÃO BASCULANTE 10 M3 DE MASSA ASFALTICA PARA PAVIMENTAÇÃO URBANA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</si>
  <si>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</si>
  <si>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</si>
  <si>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SINALIZACAO HORIZONTAL COM TINTA RETRORREFLETIVA A BASE DE RESINA ACRILICA COM MICROESFERAS DE VIDRO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</si>
  <si>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</si>
  <si>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</si>
  <si>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</si>
  <si>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</si>
  <si>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MÊS 04</t>
  </si>
  <si>
    <t>FORNECIMENTO E IMPLANTAÇÃO DE SUPORTE METÁLICO GALVANIZADO
PARA PLACAS - 2,00 X 1,00 M</t>
  </si>
  <si>
    <t>TERRAPLANAGEM</t>
  </si>
  <si>
    <t>DRENAGEM</t>
  </si>
  <si>
    <t>MÊS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</si>
</sst>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9" fontId="6" fillId="0" borderId="47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10" fontId="6" fillId="0" borderId="4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9" fontId="6" fillId="0" borderId="50" xfId="1" applyNumberFormat="1" applyFont="1" applyBorder="1" applyAlignment="1">
      <alignment horizontal="center" vertical="center"/>
    </xf>
    <xf numFmtId="9" fontId="6" fillId="0" borderId="8" xfId="1" applyNumberFormat="1" applyFont="1" applyBorder="1" applyAlignment="1">
      <alignment horizontal="center" vertical="center"/>
    </xf>
    <xf numFmtId="10" fontId="6" fillId="0" borderId="47" xfId="1" applyNumberFormat="1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52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10" fontId="6" fillId="0" borderId="8" xfId="1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4" xfId="0" applyFont="1" applyBorder="1" applyAlignment="1">
      <alignment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10" zoomScaleNormal="100" workbookViewId="0">
      <selection activeCell="M6" sqref="M6"/>
    </sheetView>
  </sheetViews>
  <sheetFormatPr defaultRowHeight="12.75" x14ac:dyDescent="0.2"/>
  <cols>
    <col min="1" max="1" width="16.28515625" style="19" customWidth="1"/>
    <col min="2" max="2" width="46.5703125" style="19" customWidth="1"/>
    <col min="3" max="3" width="9.140625" style="19"/>
    <col min="4" max="4" width="12.7109375" style="19" customWidth="1"/>
    <col min="5" max="5" width="15" style="19" customWidth="1"/>
    <col min="6" max="6" width="12.140625" style="19" customWidth="1"/>
    <col min="7" max="7" width="15.85546875" style="19" customWidth="1"/>
    <col min="8" max="16384" width="9.140625" style="19"/>
  </cols>
  <sheetData>
    <row r="1" spans="1:8" ht="31.5" customHeight="1" thickBot="1" x14ac:dyDescent="0.25">
      <c r="A1" s="81" t="s">
        <v>0</v>
      </c>
      <c r="B1" s="82"/>
      <c r="C1" s="82"/>
      <c r="D1" s="82"/>
      <c r="E1" s="82"/>
      <c r="F1" s="82"/>
      <c r="G1" s="83"/>
    </row>
    <row r="2" spans="1:8" ht="13.5" thickBot="1" x14ac:dyDescent="0.25">
      <c r="A2" s="93"/>
      <c r="B2" s="94"/>
      <c r="C2" s="94"/>
      <c r="D2" s="94"/>
      <c r="E2" s="94"/>
      <c r="F2" s="94"/>
      <c r="G2" s="94"/>
    </row>
    <row r="3" spans="1:8" ht="13.5" thickBot="1" x14ac:dyDescent="0.25">
      <c r="A3" s="15" t="s">
        <v>20</v>
      </c>
      <c r="B3" s="85" t="s">
        <v>52</v>
      </c>
      <c r="C3" s="85"/>
      <c r="D3" s="85"/>
      <c r="E3" s="85"/>
      <c r="F3" s="85"/>
      <c r="G3" s="86"/>
      <c r="H3" s="2"/>
    </row>
    <row r="4" spans="1:8" ht="13.5" thickBot="1" x14ac:dyDescent="0.25">
      <c r="A4" s="17" t="s">
        <v>1</v>
      </c>
      <c r="B4" s="95" t="s">
        <v>53</v>
      </c>
      <c r="C4" s="96"/>
      <c r="D4" s="96"/>
      <c r="E4" s="96"/>
      <c r="F4" s="96"/>
      <c r="G4" s="97"/>
    </row>
    <row r="5" spans="1:8" ht="13.5" thickBot="1" x14ac:dyDescent="0.25">
      <c r="A5" s="17" t="s">
        <v>2</v>
      </c>
      <c r="B5" s="98">
        <f>F32</f>
        <v>0</v>
      </c>
      <c r="C5" s="99"/>
      <c r="D5" s="99"/>
      <c r="E5" s="99"/>
      <c r="F5" s="99"/>
      <c r="G5" s="100"/>
    </row>
    <row r="6" spans="1:8" ht="13.5" thickBot="1" x14ac:dyDescent="0.25">
      <c r="A6" s="16" t="s">
        <v>3</v>
      </c>
      <c r="B6" s="101">
        <v>0.2056</v>
      </c>
      <c r="C6" s="102"/>
      <c r="D6" s="102"/>
      <c r="E6" s="102"/>
      <c r="F6" s="102"/>
      <c r="G6" s="103"/>
    </row>
    <row r="7" spans="1:8" ht="13.5" thickBot="1" x14ac:dyDescent="0.25">
      <c r="A7" s="90"/>
      <c r="B7" s="91"/>
      <c r="C7" s="91"/>
      <c r="D7" s="91"/>
      <c r="E7" s="91"/>
      <c r="F7" s="91"/>
      <c r="G7" s="91"/>
    </row>
    <row r="8" spans="1:8" ht="13.5" thickBot="1" x14ac:dyDescent="0.25">
      <c r="A8" s="20" t="s">
        <v>11</v>
      </c>
      <c r="B8" s="21" t="s">
        <v>27</v>
      </c>
      <c r="C8" s="22" t="s">
        <v>4</v>
      </c>
      <c r="D8" s="22" t="s">
        <v>28</v>
      </c>
      <c r="E8" s="22" t="s">
        <v>29</v>
      </c>
      <c r="F8" s="22" t="s">
        <v>30</v>
      </c>
      <c r="G8" s="24" t="s">
        <v>18</v>
      </c>
    </row>
    <row r="9" spans="1:8" x14ac:dyDescent="0.2">
      <c r="A9" s="25">
        <v>1</v>
      </c>
      <c r="B9" s="92" t="s">
        <v>36</v>
      </c>
      <c r="C9" s="92"/>
      <c r="D9" s="92"/>
      <c r="E9" s="92"/>
      <c r="F9" s="92"/>
      <c r="G9" s="92"/>
    </row>
    <row r="10" spans="1:8" ht="26.25" thickBot="1" x14ac:dyDescent="0.25">
      <c r="A10" s="26" t="s">
        <v>33</v>
      </c>
      <c r="B10" s="27" t="s">
        <v>37</v>
      </c>
      <c r="C10" s="41" t="s">
        <v>32</v>
      </c>
      <c r="D10" s="28">
        <v>2.88</v>
      </c>
      <c r="E10" s="29"/>
      <c r="F10" s="30">
        <f>ROUND(D10*E10,2)</f>
        <v>0</v>
      </c>
      <c r="G10" s="31" t="e">
        <f>F10*100/$F$32</f>
        <v>#DIV/0!</v>
      </c>
    </row>
    <row r="11" spans="1:8" ht="13.5" thickBot="1" x14ac:dyDescent="0.25">
      <c r="A11" s="20" t="s">
        <v>5</v>
      </c>
      <c r="B11" s="87" t="s">
        <v>34</v>
      </c>
      <c r="C11" s="87"/>
      <c r="D11" s="87"/>
      <c r="E11" s="87"/>
      <c r="F11" s="32">
        <f>SUM(F10:F10)</f>
        <v>0</v>
      </c>
      <c r="G11" s="33" t="e">
        <f>F11*G32/F32</f>
        <v>#DIV/0!</v>
      </c>
    </row>
    <row r="12" spans="1:8" ht="13.5" thickBot="1" x14ac:dyDescent="0.25">
      <c r="A12" s="84"/>
      <c r="B12" s="84"/>
      <c r="C12" s="84"/>
      <c r="D12" s="84"/>
      <c r="E12" s="84"/>
      <c r="F12" s="84"/>
      <c r="G12" s="84"/>
    </row>
    <row r="13" spans="1:8" ht="13.5" thickBot="1" x14ac:dyDescent="0.25">
      <c r="A13" s="34">
        <v>2</v>
      </c>
      <c r="B13" s="88" t="s">
        <v>35</v>
      </c>
      <c r="C13" s="88"/>
      <c r="D13" s="88"/>
      <c r="E13" s="88"/>
      <c r="F13" s="88"/>
      <c r="G13" s="89"/>
    </row>
    <row r="14" spans="1:8" ht="51" x14ac:dyDescent="0.2">
      <c r="A14" s="35" t="s">
        <v>6</v>
      </c>
      <c r="B14" s="52" t="s">
        <v>56</v>
      </c>
      <c r="C14" s="51" t="s">
        <v>31</v>
      </c>
      <c r="D14" s="36">
        <v>627.75</v>
      </c>
      <c r="E14" s="37"/>
      <c r="F14" s="30">
        <f>ROUND(D14*E14,2)</f>
        <v>0</v>
      </c>
      <c r="G14" s="38" t="e">
        <f t="shared" ref="G14:G19" si="0">F14*100/$F$32</f>
        <v>#DIV/0!</v>
      </c>
    </row>
    <row r="15" spans="1:8" ht="25.5" x14ac:dyDescent="0.2">
      <c r="A15" s="35" t="s">
        <v>7</v>
      </c>
      <c r="B15" s="52" t="s">
        <v>54</v>
      </c>
      <c r="C15" s="51" t="s">
        <v>62</v>
      </c>
      <c r="D15" s="36">
        <v>29441.48</v>
      </c>
      <c r="E15" s="37"/>
      <c r="F15" s="30">
        <f>ROUND(D15*E15,2)</f>
        <v>0</v>
      </c>
      <c r="G15" s="38" t="e">
        <f t="shared" si="0"/>
        <v>#DIV/0!</v>
      </c>
    </row>
    <row r="16" spans="1:8" ht="25.5" x14ac:dyDescent="0.2">
      <c r="A16" s="35" t="s">
        <v>21</v>
      </c>
      <c r="B16" s="52" t="s">
        <v>42</v>
      </c>
      <c r="C16" s="41" t="s">
        <v>32</v>
      </c>
      <c r="D16" s="36">
        <v>4050</v>
      </c>
      <c r="E16" s="37"/>
      <c r="F16" s="30">
        <f>ROUND(D16*E16,2)</f>
        <v>0</v>
      </c>
      <c r="G16" s="38" t="e">
        <f t="shared" si="0"/>
        <v>#DIV/0!</v>
      </c>
    </row>
    <row r="17" spans="1:8" x14ac:dyDescent="0.2">
      <c r="A17" s="35" t="s">
        <v>38</v>
      </c>
      <c r="B17" s="52" t="s">
        <v>43</v>
      </c>
      <c r="C17" s="41" t="s">
        <v>32</v>
      </c>
      <c r="D17" s="36">
        <v>4050</v>
      </c>
      <c r="E17" s="37"/>
      <c r="F17" s="30">
        <f>ROUND(D17*E17,2)</f>
        <v>0</v>
      </c>
      <c r="G17" s="38" t="e">
        <f t="shared" si="0"/>
        <v>#DIV/0!</v>
      </c>
    </row>
    <row r="18" spans="1:8" ht="51" x14ac:dyDescent="0.2">
      <c r="A18" s="35" t="s">
        <v>39</v>
      </c>
      <c r="B18" s="52" t="s">
        <v>57</v>
      </c>
      <c r="C18" s="51" t="s">
        <v>31</v>
      </c>
      <c r="D18" s="36">
        <v>162</v>
      </c>
      <c r="E18" s="37"/>
      <c r="F18" s="30">
        <f t="shared" ref="F18:F19" si="1">ROUND(D18*E18,2)</f>
        <v>0</v>
      </c>
      <c r="G18" s="38" t="e">
        <f t="shared" si="0"/>
        <v>#DIV/0!</v>
      </c>
    </row>
    <row r="19" spans="1:8" ht="39" thickBot="1" x14ac:dyDescent="0.25">
      <c r="A19" s="35" t="s">
        <v>40</v>
      </c>
      <c r="B19" s="52" t="s">
        <v>55</v>
      </c>
      <c r="C19" s="51" t="s">
        <v>62</v>
      </c>
      <c r="D19" s="36">
        <v>7597.8</v>
      </c>
      <c r="E19" s="37"/>
      <c r="F19" s="30">
        <f t="shared" si="1"/>
        <v>0</v>
      </c>
      <c r="G19" s="38" t="e">
        <f t="shared" si="0"/>
        <v>#DIV/0!</v>
      </c>
    </row>
    <row r="20" spans="1:8" ht="15.75" customHeight="1" thickBot="1" x14ac:dyDescent="0.25">
      <c r="A20" s="20" t="s">
        <v>41</v>
      </c>
      <c r="B20" s="87" t="s">
        <v>34</v>
      </c>
      <c r="C20" s="87"/>
      <c r="D20" s="87"/>
      <c r="E20" s="87"/>
      <c r="F20" s="32">
        <f>SUM(F14:F19)</f>
        <v>0</v>
      </c>
      <c r="G20" s="33" t="e">
        <f>F20*100/F32</f>
        <v>#DIV/0!</v>
      </c>
    </row>
    <row r="21" spans="1:8" ht="13.5" thickBot="1" x14ac:dyDescent="0.25">
      <c r="A21" s="84"/>
      <c r="B21" s="84"/>
      <c r="C21" s="84"/>
      <c r="D21" s="84"/>
      <c r="E21" s="84"/>
      <c r="F21" s="84"/>
      <c r="G21" s="84"/>
    </row>
    <row r="22" spans="1:8" ht="13.5" thickBot="1" x14ac:dyDescent="0.25">
      <c r="A22" s="34">
        <v>3</v>
      </c>
      <c r="B22" s="88" t="s">
        <v>44</v>
      </c>
      <c r="C22" s="88"/>
      <c r="D22" s="88"/>
      <c r="E22" s="88"/>
      <c r="F22" s="88"/>
      <c r="G22" s="89"/>
    </row>
    <row r="23" spans="1:8" ht="38.25" x14ac:dyDescent="0.2">
      <c r="A23" s="40" t="s">
        <v>8</v>
      </c>
      <c r="B23" s="53" t="s">
        <v>58</v>
      </c>
      <c r="C23" s="41" t="s">
        <v>32</v>
      </c>
      <c r="D23" s="42">
        <v>129.6</v>
      </c>
      <c r="E23" s="42"/>
      <c r="F23" s="30">
        <f>ROUND(D23*E23,2)</f>
        <v>0</v>
      </c>
      <c r="G23" s="31" t="e">
        <f t="shared" ref="G23:G27" si="2">F23*100/$F$32</f>
        <v>#DIV/0!</v>
      </c>
    </row>
    <row r="24" spans="1:8" ht="38.25" x14ac:dyDescent="0.2">
      <c r="A24" s="40" t="s">
        <v>9</v>
      </c>
      <c r="B24" s="53" t="s">
        <v>58</v>
      </c>
      <c r="C24" s="41" t="s">
        <v>32</v>
      </c>
      <c r="D24" s="43">
        <v>112.59</v>
      </c>
      <c r="E24" s="42"/>
      <c r="F24" s="30">
        <f t="shared" ref="F24:F29" si="3">ROUND(D24*E24,2)</f>
        <v>0</v>
      </c>
      <c r="G24" s="31" t="e">
        <f t="shared" si="2"/>
        <v>#DIV/0!</v>
      </c>
    </row>
    <row r="25" spans="1:8" ht="25.5" x14ac:dyDescent="0.2">
      <c r="A25" s="39" t="s">
        <v>22</v>
      </c>
      <c r="B25" s="54" t="s">
        <v>59</v>
      </c>
      <c r="C25" s="41" t="s">
        <v>32</v>
      </c>
      <c r="D25" s="28">
        <v>7.56</v>
      </c>
      <c r="E25" s="44"/>
      <c r="F25" s="30">
        <f t="shared" si="3"/>
        <v>0</v>
      </c>
      <c r="G25" s="31" t="e">
        <f t="shared" si="2"/>
        <v>#DIV/0!</v>
      </c>
    </row>
    <row r="26" spans="1:8" ht="25.5" x14ac:dyDescent="0.2">
      <c r="A26" s="40" t="s">
        <v>45</v>
      </c>
      <c r="B26" s="54" t="s">
        <v>50</v>
      </c>
      <c r="C26" s="26" t="s">
        <v>61</v>
      </c>
      <c r="D26" s="28">
        <v>190</v>
      </c>
      <c r="E26" s="44"/>
      <c r="F26" s="30">
        <f t="shared" si="3"/>
        <v>0</v>
      </c>
      <c r="G26" s="31" t="e">
        <f t="shared" si="2"/>
        <v>#DIV/0!</v>
      </c>
    </row>
    <row r="27" spans="1:8" ht="38.25" x14ac:dyDescent="0.2">
      <c r="A27" s="40" t="s">
        <v>46</v>
      </c>
      <c r="B27" s="54" t="s">
        <v>49</v>
      </c>
      <c r="C27" s="26" t="s">
        <v>61</v>
      </c>
      <c r="D27" s="28">
        <v>4</v>
      </c>
      <c r="E27" s="44"/>
      <c r="F27" s="30">
        <f t="shared" si="3"/>
        <v>0</v>
      </c>
      <c r="G27" s="31" t="e">
        <f t="shared" si="2"/>
        <v>#DIV/0!</v>
      </c>
    </row>
    <row r="28" spans="1:8" ht="38.25" x14ac:dyDescent="0.2">
      <c r="A28" s="39" t="s">
        <v>47</v>
      </c>
      <c r="B28" s="53" t="s">
        <v>60</v>
      </c>
      <c r="C28" s="26" t="s">
        <v>61</v>
      </c>
      <c r="D28" s="43">
        <v>6</v>
      </c>
      <c r="E28" s="42"/>
      <c r="F28" s="30">
        <f t="shared" si="3"/>
        <v>0</v>
      </c>
      <c r="G28" s="65" t="e">
        <f>F28*100/$F$32</f>
        <v>#DIV/0!</v>
      </c>
    </row>
    <row r="29" spans="1:8" ht="39" thickBot="1" x14ac:dyDescent="0.25">
      <c r="A29" s="40" t="s">
        <v>48</v>
      </c>
      <c r="B29" s="62" t="s">
        <v>64</v>
      </c>
      <c r="C29" s="26" t="s">
        <v>61</v>
      </c>
      <c r="D29" s="63">
        <v>1</v>
      </c>
      <c r="E29" s="64"/>
      <c r="F29" s="30">
        <f t="shared" si="3"/>
        <v>0</v>
      </c>
      <c r="G29" s="65" t="e">
        <f>F29*100/$F$32</f>
        <v>#DIV/0!</v>
      </c>
    </row>
    <row r="30" spans="1:8" ht="13.5" thickBot="1" x14ac:dyDescent="0.25">
      <c r="A30" s="20" t="s">
        <v>48</v>
      </c>
      <c r="B30" s="87" t="s">
        <v>34</v>
      </c>
      <c r="C30" s="87"/>
      <c r="D30" s="87"/>
      <c r="E30" s="87"/>
      <c r="F30" s="32">
        <f>SUM(F23:F29)</f>
        <v>0</v>
      </c>
      <c r="G30" s="33" t="e">
        <f>F30*100/$F$32</f>
        <v>#DIV/0!</v>
      </c>
    </row>
    <row r="31" spans="1:8" ht="19.5" customHeight="1" thickBot="1" x14ac:dyDescent="0.25">
      <c r="A31" s="84"/>
      <c r="B31" s="84"/>
      <c r="C31" s="84"/>
      <c r="D31" s="84"/>
      <c r="E31" s="84"/>
      <c r="F31" s="84"/>
      <c r="G31" s="84"/>
    </row>
    <row r="32" spans="1:8" ht="13.5" thickBot="1" x14ac:dyDescent="0.25">
      <c r="A32" s="79" t="s">
        <v>23</v>
      </c>
      <c r="B32" s="80"/>
      <c r="C32" s="80"/>
      <c r="D32" s="80"/>
      <c r="E32" s="80"/>
      <c r="F32" s="23">
        <f>SUM(F30+F20+F11)</f>
        <v>0</v>
      </c>
      <c r="G32" s="45" t="e">
        <f>F32*100/$F$32</f>
        <v>#DIV/0!</v>
      </c>
      <c r="H32" s="46"/>
    </row>
    <row r="33" spans="1:7" x14ac:dyDescent="0.2">
      <c r="A33" s="47"/>
      <c r="B33" s="48"/>
      <c r="C33" s="48"/>
      <c r="D33" s="48"/>
      <c r="E33" s="48"/>
      <c r="F33" s="49"/>
      <c r="G33" s="50"/>
    </row>
    <row r="34" spans="1:7" x14ac:dyDescent="0.2">
      <c r="A34" s="49"/>
      <c r="B34" s="49"/>
      <c r="C34" s="49"/>
      <c r="D34" s="49"/>
      <c r="E34" s="49"/>
      <c r="F34" s="49"/>
      <c r="G34" s="50"/>
    </row>
    <row r="35" spans="1:7" x14ac:dyDescent="0.2">
      <c r="A35" s="49"/>
      <c r="B35" s="49"/>
      <c r="C35" s="49"/>
      <c r="D35" s="49"/>
      <c r="E35" s="49"/>
      <c r="F35" s="49"/>
      <c r="G35" s="50"/>
    </row>
    <row r="36" spans="1:7" x14ac:dyDescent="0.2">
      <c r="A36" s="49"/>
      <c r="B36" s="49"/>
      <c r="C36" s="49"/>
      <c r="D36" s="49"/>
      <c r="E36" s="49"/>
      <c r="F36" s="49"/>
      <c r="G36" s="50"/>
    </row>
    <row r="37" spans="1:7" ht="15.75" customHeight="1" x14ac:dyDescent="0.2">
      <c r="A37" s="50"/>
      <c r="B37" s="50"/>
      <c r="C37" s="50"/>
      <c r="D37" s="50"/>
      <c r="E37" s="50"/>
      <c r="F37" s="50"/>
      <c r="G37" s="50"/>
    </row>
    <row r="38" spans="1:7" ht="15.75" customHeight="1" x14ac:dyDescent="0.2">
      <c r="A38" s="50"/>
      <c r="B38" s="50"/>
      <c r="C38" s="50"/>
      <c r="D38" s="50"/>
      <c r="E38" s="49"/>
      <c r="F38" s="50"/>
      <c r="G38" s="50"/>
    </row>
    <row r="39" spans="1:7" x14ac:dyDescent="0.2">
      <c r="A39" s="50"/>
      <c r="B39" s="50"/>
      <c r="C39" s="50"/>
      <c r="D39" s="50"/>
      <c r="E39" s="50"/>
      <c r="F39" s="50"/>
      <c r="G39" s="50"/>
    </row>
    <row r="40" spans="1:7" x14ac:dyDescent="0.2">
      <c r="A40" s="50"/>
      <c r="B40" s="50"/>
      <c r="C40" s="50"/>
      <c r="D40" s="50"/>
      <c r="E40" s="50"/>
      <c r="F40" s="50"/>
      <c r="G40" s="50"/>
    </row>
    <row r="41" spans="1:7" x14ac:dyDescent="0.2">
      <c r="A41" s="50"/>
      <c r="B41" s="50"/>
      <c r="C41" s="50"/>
      <c r="D41" s="50"/>
      <c r="E41" s="50"/>
      <c r="F41" s="50"/>
      <c r="G41" s="50"/>
    </row>
    <row r="42" spans="1:7" x14ac:dyDescent="0.2">
      <c r="A42" s="50"/>
      <c r="B42" s="50"/>
      <c r="C42" s="50"/>
      <c r="D42" s="50"/>
      <c r="E42" s="50"/>
      <c r="F42" s="50"/>
      <c r="G42" s="50"/>
    </row>
    <row r="43" spans="1:7" x14ac:dyDescent="0.2">
      <c r="A43" s="50"/>
      <c r="B43" s="50"/>
      <c r="C43" s="50"/>
      <c r="D43" s="50"/>
      <c r="E43" s="50"/>
      <c r="F43" s="50"/>
      <c r="G43" s="50"/>
    </row>
    <row r="44" spans="1:7" x14ac:dyDescent="0.2">
      <c r="A44" s="50"/>
      <c r="B44" s="50"/>
      <c r="C44" s="50"/>
      <c r="D44" s="50"/>
      <c r="E44" s="50"/>
      <c r="F44" s="50"/>
      <c r="G44" s="50"/>
    </row>
    <row r="45" spans="1:7" x14ac:dyDescent="0.2">
      <c r="A45" s="50"/>
      <c r="B45" s="50"/>
      <c r="C45" s="50"/>
      <c r="D45" s="50"/>
      <c r="E45" s="50"/>
      <c r="F45" s="50"/>
      <c r="G45" s="50"/>
    </row>
    <row r="46" spans="1:7" x14ac:dyDescent="0.2">
      <c r="A46" s="50"/>
      <c r="B46" s="50"/>
      <c r="C46" s="50"/>
      <c r="D46" s="50"/>
      <c r="E46" s="50"/>
      <c r="F46" s="50"/>
      <c r="G46" s="50"/>
    </row>
    <row r="47" spans="1:7" x14ac:dyDescent="0.2">
      <c r="A47" s="50"/>
      <c r="B47" s="50"/>
      <c r="C47" s="50"/>
      <c r="D47" s="50"/>
      <c r="E47" s="50"/>
      <c r="F47" s="50"/>
      <c r="G47" s="50"/>
    </row>
    <row r="48" spans="1:7" x14ac:dyDescent="0.2">
      <c r="A48" s="50"/>
      <c r="B48" s="50"/>
      <c r="C48" s="50"/>
      <c r="D48" s="50"/>
      <c r="E48" s="50"/>
      <c r="F48" s="50"/>
      <c r="G48" s="50"/>
    </row>
  </sheetData>
  <mergeCells count="17"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16" zoomScaleNormal="100" workbookViewId="0">
      <selection activeCell="D32" sqref="D32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4" width="10.28515625" customWidth="1"/>
    <col min="15" max="15" width="11.7109375" bestFit="1" customWidth="1"/>
    <col min="17" max="17" width="10.140625" bestFit="1" customWidth="1"/>
  </cols>
  <sheetData>
    <row r="1" spans="1:17" ht="15" customHeight="1" x14ac:dyDescent="0.25">
      <c r="A1" s="141" t="s">
        <v>10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</row>
    <row r="2" spans="1:17" ht="15" customHeigh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6"/>
    </row>
    <row r="3" spans="1:17" ht="8.25" customHeight="1" x14ac:dyDescent="0.2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</row>
    <row r="4" spans="1:17" ht="29.25" customHeight="1" x14ac:dyDescent="0.25">
      <c r="A4" s="18" t="s">
        <v>20</v>
      </c>
      <c r="B4" s="159" t="str">
        <f>Orçamento!B3</f>
        <v>CONTRATAÇÃO DE OBRA DE PAVIMENTAÇÃO ASFÁLTICA, DRENAGEM PLUVIAL E SINALIZAÇÃO NA ESTRADA GERAL SANGA DAS PEDRAS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60"/>
    </row>
    <row r="5" spans="1:17" ht="14.25" customHeight="1" x14ac:dyDescent="0.25">
      <c r="A5" s="13" t="s">
        <v>1</v>
      </c>
      <c r="B5" s="159" t="str">
        <f>Orçamento!B4</f>
        <v xml:space="preserve">ESTRADA GERAL SANGA DAS PEDRAS ‐ MORRO GRANDE/SC 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60"/>
    </row>
    <row r="6" spans="1:17" x14ac:dyDescent="0.25">
      <c r="A6" s="13" t="s">
        <v>2</v>
      </c>
      <c r="B6" s="152">
        <f>Orçamento!B5</f>
        <v>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1:17" x14ac:dyDescent="0.25">
      <c r="A7" s="14" t="s">
        <v>3</v>
      </c>
      <c r="B7" s="154">
        <f>Orçamento!B6</f>
        <v>0.2056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1:17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8"/>
    </row>
    <row r="9" spans="1:17" x14ac:dyDescent="0.25">
      <c r="A9" s="150" t="s">
        <v>11</v>
      </c>
      <c r="B9" s="150" t="s">
        <v>12</v>
      </c>
      <c r="C9" s="150"/>
      <c r="D9" s="150"/>
      <c r="E9" s="161" t="s">
        <v>13</v>
      </c>
      <c r="F9" s="162"/>
      <c r="G9" s="162"/>
      <c r="H9" s="162"/>
      <c r="I9" s="162"/>
      <c r="J9" s="162"/>
      <c r="K9" s="162"/>
      <c r="L9" s="162"/>
      <c r="M9" s="162"/>
      <c r="N9" s="163"/>
      <c r="O9" s="150" t="s">
        <v>14</v>
      </c>
      <c r="P9" s="150"/>
    </row>
    <row r="10" spans="1:17" x14ac:dyDescent="0.25">
      <c r="A10" s="150"/>
      <c r="B10" s="150"/>
      <c r="C10" s="150"/>
      <c r="D10" s="150"/>
      <c r="E10" s="151" t="s">
        <v>15</v>
      </c>
      <c r="F10" s="151"/>
      <c r="G10" s="151" t="s">
        <v>16</v>
      </c>
      <c r="H10" s="151"/>
      <c r="I10" s="151" t="s">
        <v>51</v>
      </c>
      <c r="J10" s="151"/>
      <c r="K10" s="151" t="s">
        <v>63</v>
      </c>
      <c r="L10" s="151"/>
      <c r="M10" s="151" t="s">
        <v>67</v>
      </c>
      <c r="N10" s="151"/>
      <c r="O10" s="150"/>
      <c r="P10" s="150"/>
    </row>
    <row r="11" spans="1:17" ht="15.75" thickBot="1" x14ac:dyDescent="0.3">
      <c r="A11" s="150"/>
      <c r="B11" s="150"/>
      <c r="C11" s="150"/>
      <c r="D11" s="150"/>
      <c r="E11" s="7" t="s">
        <v>17</v>
      </c>
      <c r="F11" s="7" t="s">
        <v>18</v>
      </c>
      <c r="G11" s="6" t="s">
        <v>17</v>
      </c>
      <c r="H11" s="6" t="s">
        <v>18</v>
      </c>
      <c r="I11" s="6" t="s">
        <v>17</v>
      </c>
      <c r="J11" s="6" t="s">
        <v>18</v>
      </c>
      <c r="K11" s="6" t="s">
        <v>17</v>
      </c>
      <c r="L11" s="6" t="s">
        <v>18</v>
      </c>
      <c r="M11" s="7"/>
      <c r="N11" s="7"/>
      <c r="O11" s="7" t="s">
        <v>17</v>
      </c>
      <c r="P11" s="7" t="s">
        <v>18</v>
      </c>
    </row>
    <row r="12" spans="1:17" x14ac:dyDescent="0.25">
      <c r="A12" s="5">
        <v>1</v>
      </c>
      <c r="B12" s="109" t="str">
        <f>Orçamento!B9</f>
        <v>SERVIÇOS PRELIMINARES</v>
      </c>
      <c r="C12" s="109"/>
      <c r="D12" s="106"/>
      <c r="E12" s="3">
        <f>(O12*F12)</f>
        <v>0</v>
      </c>
      <c r="F12" s="76">
        <v>0</v>
      </c>
      <c r="G12" s="3">
        <f>($O$12*H12)</f>
        <v>0</v>
      </c>
      <c r="H12" s="55">
        <v>0</v>
      </c>
      <c r="I12" s="3">
        <f>($O$12*J12)</f>
        <v>0</v>
      </c>
      <c r="J12" s="55">
        <v>1</v>
      </c>
      <c r="K12" s="3">
        <f>(O12*L12)</f>
        <v>0</v>
      </c>
      <c r="L12" s="55">
        <v>0</v>
      </c>
      <c r="M12" s="74">
        <f>O12*N12</f>
        <v>0</v>
      </c>
      <c r="N12" s="71">
        <v>0</v>
      </c>
      <c r="O12" s="3">
        <f>Orçamento!F11</f>
        <v>0</v>
      </c>
      <c r="P12" s="77" t="e">
        <f>O12*$P$17/$O$17</f>
        <v>#DIV/0!</v>
      </c>
    </row>
    <row r="13" spans="1:17" x14ac:dyDescent="0.25">
      <c r="A13" s="59"/>
      <c r="B13" s="106" t="s">
        <v>65</v>
      </c>
      <c r="C13" s="107"/>
      <c r="D13" s="108"/>
      <c r="E13" s="4">
        <f>(O13*F13)</f>
        <v>0</v>
      </c>
      <c r="F13" s="67">
        <v>0.5</v>
      </c>
      <c r="G13" s="4">
        <f>($O$13*H13)</f>
        <v>0</v>
      </c>
      <c r="H13" s="58">
        <v>0.5</v>
      </c>
      <c r="I13" s="61">
        <f>O13*J13</f>
        <v>0</v>
      </c>
      <c r="J13" s="58">
        <v>0</v>
      </c>
      <c r="K13" s="66">
        <f>(O13*L13)</f>
        <v>0</v>
      </c>
      <c r="L13" s="58">
        <v>0</v>
      </c>
      <c r="M13" s="4">
        <f t="shared" ref="M13:M16" si="0">O13*N13</f>
        <v>0</v>
      </c>
      <c r="N13" s="72">
        <v>0</v>
      </c>
      <c r="O13" s="66"/>
      <c r="P13" s="69"/>
    </row>
    <row r="14" spans="1:17" x14ac:dyDescent="0.25">
      <c r="A14" s="5">
        <v>2</v>
      </c>
      <c r="B14" s="109" t="str">
        <f>Orçamento!B13</f>
        <v>PAVIMENTAÇÃO</v>
      </c>
      <c r="C14" s="109"/>
      <c r="D14" s="106"/>
      <c r="E14" s="4">
        <f>(O14*F14)</f>
        <v>0</v>
      </c>
      <c r="F14" s="9">
        <v>0</v>
      </c>
      <c r="G14" s="4">
        <f>($O$14*H14)</f>
        <v>0</v>
      </c>
      <c r="H14" s="56">
        <v>0</v>
      </c>
      <c r="I14" s="4">
        <f>ROUND($O$14*J14,2)</f>
        <v>0</v>
      </c>
      <c r="J14" s="73">
        <v>0.18029999999999999</v>
      </c>
      <c r="K14" s="4">
        <f>(O14*L14)</f>
        <v>0</v>
      </c>
      <c r="L14" s="73">
        <v>0.49530000000000002</v>
      </c>
      <c r="M14" s="75">
        <f t="shared" si="0"/>
        <v>0</v>
      </c>
      <c r="N14" s="78">
        <v>0.32440000000000002</v>
      </c>
      <c r="O14" s="4">
        <f>Orçamento!F20</f>
        <v>0</v>
      </c>
      <c r="P14" s="11" t="e">
        <f>O14*$P$17/$O$17</f>
        <v>#DIV/0!</v>
      </c>
      <c r="Q14" s="1"/>
    </row>
    <row r="15" spans="1:17" x14ac:dyDescent="0.25">
      <c r="A15" s="59"/>
      <c r="B15" s="106" t="s">
        <v>66</v>
      </c>
      <c r="C15" s="107"/>
      <c r="D15" s="108"/>
      <c r="E15" s="4">
        <f>(O15*F15)</f>
        <v>0</v>
      </c>
      <c r="F15" s="9">
        <v>0.5</v>
      </c>
      <c r="G15" s="4">
        <f>($O$15*H15)</f>
        <v>0</v>
      </c>
      <c r="H15" s="8">
        <v>0.5</v>
      </c>
      <c r="I15" s="70">
        <f>O15*J15</f>
        <v>0</v>
      </c>
      <c r="J15" s="58">
        <v>0</v>
      </c>
      <c r="K15" s="4">
        <f>O15*L15</f>
        <v>0</v>
      </c>
      <c r="L15" s="58">
        <v>0</v>
      </c>
      <c r="M15" s="70">
        <f t="shared" si="0"/>
        <v>0</v>
      </c>
      <c r="N15" s="72">
        <v>0</v>
      </c>
      <c r="O15" s="4"/>
      <c r="P15" s="11"/>
      <c r="Q15" s="1"/>
    </row>
    <row r="16" spans="1:17" ht="15.75" thickBot="1" x14ac:dyDescent="0.3">
      <c r="A16" s="5">
        <v>3</v>
      </c>
      <c r="B16" s="109" t="str">
        <f>Orçamento!B22</f>
        <v>SINALIZAÇÃO HORIZONTAL E VERTICAL</v>
      </c>
      <c r="C16" s="109"/>
      <c r="D16" s="106"/>
      <c r="E16" s="66">
        <f>(O16*F16)</f>
        <v>0</v>
      </c>
      <c r="F16" s="10">
        <v>0</v>
      </c>
      <c r="G16" s="68">
        <f>($O$16*H16)</f>
        <v>0</v>
      </c>
      <c r="H16" s="8">
        <v>0</v>
      </c>
      <c r="I16" s="57">
        <f>($O$16*J16)</f>
        <v>0</v>
      </c>
      <c r="J16" s="58">
        <v>0</v>
      </c>
      <c r="K16" s="61">
        <f>(O16*L16)</f>
        <v>0</v>
      </c>
      <c r="L16" s="58">
        <v>0</v>
      </c>
      <c r="M16" s="57">
        <f t="shared" si="0"/>
        <v>0</v>
      </c>
      <c r="N16" s="72">
        <v>1</v>
      </c>
      <c r="O16" s="4">
        <f>Orçamento!F30</f>
        <v>0</v>
      </c>
      <c r="P16" s="11" t="e">
        <f>O16*$P$17/$O$17</f>
        <v>#DIV/0!</v>
      </c>
      <c r="Q16" s="1"/>
    </row>
    <row r="17" spans="1:17" ht="15.75" thickBot="1" x14ac:dyDescent="0.3">
      <c r="A17" s="134"/>
      <c r="B17" s="110" t="s">
        <v>24</v>
      </c>
      <c r="C17" s="111"/>
      <c r="D17" s="112"/>
      <c r="E17" s="137">
        <f>SUM(E12:E16)</f>
        <v>0</v>
      </c>
      <c r="F17" s="138"/>
      <c r="G17" s="121">
        <f>SUM(G12:G16)</f>
        <v>0</v>
      </c>
      <c r="H17" s="122"/>
      <c r="I17" s="121">
        <f>SUM(I12:I16)</f>
        <v>0</v>
      </c>
      <c r="J17" s="122"/>
      <c r="K17" s="121">
        <f>SUM(K12:K16)</f>
        <v>0</v>
      </c>
      <c r="L17" s="122"/>
      <c r="M17" s="121">
        <f>SUM(M12:M16)</f>
        <v>0</v>
      </c>
      <c r="N17" s="122"/>
      <c r="O17" s="60">
        <f>SUM(O12:O16)</f>
        <v>0</v>
      </c>
      <c r="P17" s="12">
        <v>100</v>
      </c>
      <c r="Q17" s="1"/>
    </row>
    <row r="18" spans="1:17" x14ac:dyDescent="0.25">
      <c r="A18" s="135"/>
      <c r="B18" s="125" t="s">
        <v>25</v>
      </c>
      <c r="C18" s="126"/>
      <c r="D18" s="127"/>
      <c r="E18" s="139">
        <f>E17</f>
        <v>0</v>
      </c>
      <c r="F18" s="140"/>
      <c r="G18" s="113">
        <f>E18+G17</f>
        <v>0</v>
      </c>
      <c r="H18" s="114"/>
      <c r="I18" s="113">
        <f>G18+I17</f>
        <v>0</v>
      </c>
      <c r="J18" s="114"/>
      <c r="K18" s="113">
        <f>I18+K17</f>
        <v>0</v>
      </c>
      <c r="L18" s="114"/>
      <c r="M18" s="113">
        <f>K18+M17</f>
        <v>0</v>
      </c>
      <c r="N18" s="114"/>
      <c r="O18" s="115"/>
      <c r="P18" s="116"/>
    </row>
    <row r="19" spans="1:17" x14ac:dyDescent="0.25">
      <c r="A19" s="135"/>
      <c r="B19" s="128" t="s">
        <v>26</v>
      </c>
      <c r="C19" s="129"/>
      <c r="D19" s="130"/>
      <c r="E19" s="123" t="e">
        <f>(E17*100/$O$17)</f>
        <v>#DIV/0!</v>
      </c>
      <c r="F19" s="124"/>
      <c r="G19" s="123" t="e">
        <f>(G17*100/$O$17)</f>
        <v>#DIV/0!</v>
      </c>
      <c r="H19" s="124"/>
      <c r="I19" s="123" t="e">
        <f>(I17*100/$O$17)</f>
        <v>#DIV/0!</v>
      </c>
      <c r="J19" s="124"/>
      <c r="K19" s="123" t="e">
        <f>(K17*100/$O$17)</f>
        <v>#DIV/0!</v>
      </c>
      <c r="L19" s="124"/>
      <c r="M19" s="123" t="e">
        <f>(M17*100/$O$17)</f>
        <v>#DIV/0!</v>
      </c>
      <c r="N19" s="124"/>
      <c r="O19" s="115"/>
      <c r="P19" s="116"/>
    </row>
    <row r="20" spans="1:17" ht="15.75" thickBot="1" x14ac:dyDescent="0.3">
      <c r="A20" s="136"/>
      <c r="B20" s="131" t="s">
        <v>19</v>
      </c>
      <c r="C20" s="132"/>
      <c r="D20" s="133"/>
      <c r="E20" s="119" t="e">
        <f>E18*100/$O$17</f>
        <v>#DIV/0!</v>
      </c>
      <c r="F20" s="120"/>
      <c r="G20" s="104" t="e">
        <f>SUM(E20+G19)</f>
        <v>#DIV/0!</v>
      </c>
      <c r="H20" s="105"/>
      <c r="I20" s="104" t="e">
        <f>SUM(G20+I19)</f>
        <v>#DIV/0!</v>
      </c>
      <c r="J20" s="105"/>
      <c r="K20" s="104" t="e">
        <f>SUM(I20+K19)</f>
        <v>#DIV/0!</v>
      </c>
      <c r="L20" s="105"/>
      <c r="M20" s="104" t="e">
        <f>SUM(K20+M19)</f>
        <v>#DIV/0!</v>
      </c>
      <c r="N20" s="105"/>
      <c r="O20" s="117"/>
      <c r="P20" s="118"/>
    </row>
  </sheetData>
  <mergeCells count="46">
    <mergeCell ref="K10:L10"/>
    <mergeCell ref="E9:N9"/>
    <mergeCell ref="M10:N10"/>
    <mergeCell ref="A17:A20"/>
    <mergeCell ref="E17:F17"/>
    <mergeCell ref="E18:F18"/>
    <mergeCell ref="E19:F19"/>
    <mergeCell ref="A1:P3"/>
    <mergeCell ref="O9:P10"/>
    <mergeCell ref="E10:F10"/>
    <mergeCell ref="G10:H10"/>
    <mergeCell ref="B6:P6"/>
    <mergeCell ref="B7:P7"/>
    <mergeCell ref="A8:P8"/>
    <mergeCell ref="B4:P4"/>
    <mergeCell ref="B5:P5"/>
    <mergeCell ref="A9:A11"/>
    <mergeCell ref="B9:D11"/>
    <mergeCell ref="I10:J10"/>
    <mergeCell ref="B12:D12"/>
    <mergeCell ref="M18:N18"/>
    <mergeCell ref="O18:P20"/>
    <mergeCell ref="E20:F20"/>
    <mergeCell ref="G17:H17"/>
    <mergeCell ref="G18:H18"/>
    <mergeCell ref="G19:H19"/>
    <mergeCell ref="G20:H20"/>
    <mergeCell ref="I17:J17"/>
    <mergeCell ref="I18:J18"/>
    <mergeCell ref="I19:J19"/>
    <mergeCell ref="I20:J20"/>
    <mergeCell ref="K17:L17"/>
    <mergeCell ref="K18:L18"/>
    <mergeCell ref="K19:L19"/>
    <mergeCell ref="K20:L20"/>
    <mergeCell ref="M20:N20"/>
    <mergeCell ref="B13:D13"/>
    <mergeCell ref="B15:D15"/>
    <mergeCell ref="B14:D14"/>
    <mergeCell ref="B16:D16"/>
    <mergeCell ref="B17:D17"/>
    <mergeCell ref="M17:N17"/>
    <mergeCell ref="M19:N19"/>
    <mergeCell ref="B18:D18"/>
    <mergeCell ref="B19:D19"/>
    <mergeCell ref="B20:D20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2020-07-13T12:09:17Z</dcterms:modified>
</cp:coreProperties>
</file>