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19\Prefeitura\Processo nº 23-2019 - Construção - Ponte Rio de Meio\Conferencia Planilhas Licitantes\"/>
    </mc:Choice>
  </mc:AlternateContent>
  <bookViews>
    <workbookView xWindow="-120" yWindow="-120" windowWidth="29040" windowHeight="15840" activeTab="1"/>
  </bookViews>
  <sheets>
    <sheet name="Orçamento" sheetId="1" r:id="rId1"/>
    <sheet name="Cronograma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2" l="1"/>
  <c r="F12" i="1" l="1"/>
  <c r="F47" i="1" l="1"/>
  <c r="F48" i="1"/>
  <c r="F49" i="1"/>
  <c r="F50" i="1"/>
  <c r="F51" i="1"/>
  <c r="F52" i="1"/>
  <c r="F46" i="1"/>
  <c r="F40" i="1"/>
  <c r="F32" i="1"/>
  <c r="F33" i="1"/>
  <c r="F34" i="1"/>
  <c r="F35" i="1"/>
  <c r="F36" i="1"/>
  <c r="F31" i="1"/>
  <c r="F20" i="1"/>
  <c r="F21" i="1"/>
  <c r="F22" i="1"/>
  <c r="F23" i="1"/>
  <c r="F24" i="1"/>
  <c r="F25" i="1"/>
  <c r="F26" i="1"/>
  <c r="F27" i="1"/>
  <c r="F19" i="1"/>
  <c r="F13" i="1"/>
  <c r="F14" i="1"/>
  <c r="F15" i="1"/>
  <c r="B5" i="2" l="1"/>
  <c r="B16" i="2" l="1"/>
  <c r="F53" i="1" l="1"/>
  <c r="O16" i="2" l="1"/>
  <c r="B4" i="2"/>
  <c r="F41" i="1"/>
  <c r="F42" i="1"/>
  <c r="M16" i="2" l="1"/>
  <c r="K16" i="2"/>
  <c r="I16" i="2"/>
  <c r="F37" i="1"/>
  <c r="O14" i="2" s="1"/>
  <c r="F28" i="1"/>
  <c r="O13" i="2" s="1"/>
  <c r="F43" i="1"/>
  <c r="F16" i="1"/>
  <c r="B12" i="2"/>
  <c r="K14" i="2" l="1"/>
  <c r="M14" i="2"/>
  <c r="O15" i="2"/>
  <c r="M13" i="2"/>
  <c r="K13" i="2"/>
  <c r="O12" i="2"/>
  <c r="F55" i="1"/>
  <c r="B14" i="2"/>
  <c r="B13" i="2"/>
  <c r="G24" i="1" l="1"/>
  <c r="G20" i="1"/>
  <c r="G13" i="1"/>
  <c r="G15" i="1"/>
  <c r="G27" i="1"/>
  <c r="G36" i="1"/>
  <c r="G48" i="1"/>
  <c r="G25" i="1"/>
  <c r="G52" i="1"/>
  <c r="G32" i="1"/>
  <c r="G26" i="1"/>
  <c r="G34" i="1"/>
  <c r="G33" i="1"/>
  <c r="G47" i="1"/>
  <c r="G22" i="1"/>
  <c r="G21" i="1"/>
  <c r="G49" i="1"/>
  <c r="G46" i="1"/>
  <c r="G35" i="1"/>
  <c r="G14" i="1"/>
  <c r="G23" i="1"/>
  <c r="G51" i="1"/>
  <c r="G50" i="1"/>
  <c r="G53" i="1"/>
  <c r="G41" i="1"/>
  <c r="G42" i="1"/>
  <c r="G43" i="1"/>
  <c r="M12" i="2"/>
  <c r="M17" i="2" s="1"/>
  <c r="K12" i="2"/>
  <c r="I12" i="2"/>
  <c r="M15" i="2"/>
  <c r="K15" i="2"/>
  <c r="E12" i="2"/>
  <c r="I15" i="2"/>
  <c r="E16" i="2"/>
  <c r="G15" i="2"/>
  <c r="G16" i="2"/>
  <c r="G55" i="1"/>
  <c r="G16" i="1" s="1"/>
  <c r="B7" i="1"/>
  <c r="O17" i="2"/>
  <c r="G28" i="1"/>
  <c r="G19" i="1"/>
  <c r="G40" i="1"/>
  <c r="G31" i="1"/>
  <c r="I13" i="2"/>
  <c r="G13" i="2"/>
  <c r="E13" i="2"/>
  <c r="G14" i="2"/>
  <c r="E14" i="2"/>
  <c r="I14" i="2"/>
  <c r="G12" i="2"/>
  <c r="E15" i="2"/>
  <c r="G37" i="1"/>
  <c r="G12" i="1"/>
  <c r="B7" i="2"/>
  <c r="K17" i="2" l="1"/>
  <c r="K19" i="2" s="1"/>
  <c r="E17" i="2"/>
  <c r="E19" i="2" s="1"/>
  <c r="M19" i="2"/>
  <c r="G17" i="2"/>
  <c r="G19" i="2" s="1"/>
  <c r="I17" i="2"/>
  <c r="I19" i="2" s="1"/>
  <c r="P16" i="2"/>
  <c r="P15" i="2"/>
  <c r="B6" i="2"/>
  <c r="E18" i="2" l="1"/>
  <c r="G18" i="2" s="1"/>
  <c r="I18" i="2" s="1"/>
  <c r="K18" i="2" s="1"/>
  <c r="M18" i="2" s="1"/>
  <c r="P14" i="2"/>
  <c r="P13" i="2"/>
  <c r="P12" i="2"/>
  <c r="E20" i="2" l="1"/>
  <c r="G20" i="2" s="1"/>
  <c r="I20" i="2" l="1"/>
  <c r="K20" i="2" s="1"/>
  <c r="M20" i="2" s="1"/>
</calcChain>
</file>

<file path=xl/sharedStrings.xml><?xml version="1.0" encoding="utf-8"?>
<sst xmlns="http://schemas.openxmlformats.org/spreadsheetml/2006/main" count="157" uniqueCount="105">
  <si>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</si>
  <si>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</si>
  <si>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</si>
  <si>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</si>
  <si>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</si>
  <si>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</si>
  <si>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</si>
  <si>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</si>
  <si>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</si>
  <si>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</si>
  <si>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4.1</t>
  </si>
  <si>
    <t>4.2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</si>
  <si>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</si>
  <si>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</si>
  <si>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</si>
  <si>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</si>
  <si>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</si>
  <si>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</si>
  <si>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</si>
  <si>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</si>
  <si>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</si>
  <si>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</si>
  <si>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</si>
  <si>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</si>
  <si>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2.4</t>
  </si>
  <si>
    <t>3.3</t>
  </si>
  <si>
    <t>TOTAL GERAL ORÇAMENTO</t>
  </si>
  <si>
    <t>4.3</t>
  </si>
  <si>
    <t>VALOR DA OBRA</t>
  </si>
  <si>
    <t xml:space="preserve">VALOR ACUMULADO </t>
  </si>
  <si>
    <t>PERCENTUAL DA OBRA</t>
  </si>
  <si>
    <t>1.3</t>
  </si>
  <si>
    <t>Total do item</t>
  </si>
  <si>
    <t>ITENS DE SERVIÇO</t>
  </si>
  <si>
    <t xml:space="preserve">Quantidade </t>
  </si>
  <si>
    <t>Custo Unitário</t>
  </si>
  <si>
    <t>Custo total</t>
  </si>
  <si>
    <t>4.6</t>
  </si>
  <si>
    <t>2.5</t>
  </si>
  <si>
    <t>2.6</t>
  </si>
  <si>
    <t>2.7</t>
  </si>
  <si>
    <t>2.8</t>
  </si>
  <si>
    <t>3.4</t>
  </si>
  <si>
    <t>3.5</t>
  </si>
  <si>
    <t>3.6</t>
  </si>
  <si>
    <t>3.7</t>
  </si>
  <si>
    <t>MÊS 03</t>
  </si>
  <si>
    <t>SERVIÇOS INICIAIS</t>
  </si>
  <si>
    <t>M³</t>
  </si>
  <si>
    <t>M</t>
  </si>
  <si>
    <t>M²</t>
  </si>
  <si>
    <t>5.1</t>
  </si>
  <si>
    <t>5.2</t>
  </si>
  <si>
    <t>5.3</t>
  </si>
  <si>
    <t>5.4</t>
  </si>
  <si>
    <t>CONTRATAÇÃO DE OBRA DE CONSTRUÇÃO DE UMA PONTE DE CONCRETO SOBRE O RIO DO MEIO.</t>
  </si>
  <si>
    <t>RIO DO MEIO ‐ MORRO GRANDE/SC</t>
  </si>
  <si>
    <t xml:space="preserve">PLACA DE OBRA EM CHAPA DE ACO GALVANIZADO </t>
  </si>
  <si>
    <t xml:space="preserve">M2 </t>
  </si>
  <si>
    <t>LOCACAO CONVENCIONAL DE OBRA, UTILIZANDO GABARITO DE TÁBUAS CORRIDAS</t>
  </si>
  <si>
    <t xml:space="preserve">M </t>
  </si>
  <si>
    <t>1.4</t>
  </si>
  <si>
    <t xml:space="preserve">EXECUÇÃO DE DEPÓSITO EM CANTEIRO DE OBRA EM CHAPA DE MADEIRA </t>
  </si>
  <si>
    <t>1.5</t>
  </si>
  <si>
    <t>ENTRADA PROVISORIA DE ENERGIA ELETRICA AEREA TRIFASICA 40A EM POSTE</t>
  </si>
  <si>
    <t xml:space="preserve">UN </t>
  </si>
  <si>
    <t>INFRAESTRUTURA</t>
  </si>
  <si>
    <t>2.9</t>
  </si>
  <si>
    <t xml:space="preserve">ENSECADEIRA DE MADEIRA COM PAREDE DUPLA </t>
  </si>
  <si>
    <t>MARTELETE OU ROMPEDOR PNEUMÁTICO MANUAL, 28 KG, COM SILENCIADOR - CHIDIURNO. AF_07/2016</t>
  </si>
  <si>
    <t>CHI</t>
  </si>
  <si>
    <t>ESCAVACAO MECANICA PARA ACERTO DE TALUDES, EM MATERIAL DE 1A CATEGORIA , COM ESCAVADEIRA HIDRAULICA</t>
  </si>
  <si>
    <t xml:space="preserve">M³ </t>
  </si>
  <si>
    <t>FABRICAÇÃO DE FÔRMA PARA SAPATA, COM MADEIRA SERRADA, E = 25 MM. AF_12/ 2015</t>
  </si>
  <si>
    <t>ARMACAO ACO CA-50 P/1,0M3 DE CONCRETO</t>
  </si>
  <si>
    <t>CONCRETAGEM DE SAPATAS, FCK 35 MPA, COM USO DE BOMBA LANÇAMENTO, ADE NSAMENTO E ACABAMENTO. AF_11/2016</t>
  </si>
  <si>
    <t>FABRICAÇÃO DE FÔRMA PARA VIGAS, COM MADEIRA SERRADA, E = 25 MM. AF_12/ 2015</t>
  </si>
  <si>
    <t>CONCRETAGEM DE BLOCOS DE COROAMENTO E VIGAS BALDRAMES, FCK 35 MPA, COM USO DE BOMBA LANÇAMENTO, ADENSAMENTO E ACABAMENTO. AF_06/2017</t>
  </si>
  <si>
    <t>MESO-ESTRUTURA</t>
  </si>
  <si>
    <t>FABRICAÇÃO DE FÔRMA PARA PILARES E ESTRUTURAS SIMILARES, EM MADEIRA SERRADA, E=25 MM. AF_12/2015</t>
  </si>
  <si>
    <t>CONCRETAGEM DE PILARES, FCK 35 MPA, COM USO DE BOMBA LANÇAMENTO, ADENSAMENTO E ACABAMENTO. AF_11/2016</t>
  </si>
  <si>
    <t>MONTAGEM E DESMONTAGEM DE FÔRMA DE VIGA, ESCORAMENTO COM PONTALETE DE MADEIRA, PÉ-DIREITO SIMPLES, EM MADEIRA SERRADA, 1 UTILIZAÇÃO. AF_12/2015</t>
  </si>
  <si>
    <t>CONCRETAGEM DE VIGAS, FCK 35 MPA, COM USO DE BOMBA LANÇAMENTO, ADENSAMENTO E ACABAMENTO. AF_11/2016</t>
  </si>
  <si>
    <t>MONTAGEM E DESMONTAGEM DE FÔRMA DE LAJE MACIÇA COM ÁREA MÉDIA MAIOR QUE 20 M², PÉ-DIREITO SIMPLES, EM MADEIRA SERRADA, 1 UTILIZAÇÃO. AF_12/2015</t>
  </si>
  <si>
    <t>CONCRETAGEM DA LAJE MACIÇA, FCK 35 MPA, COM USO DE BOMBA LANÇAMENTO, ADE NSAMENTO E ACABAMENTO. AF_11/2016</t>
  </si>
  <si>
    <t>SERVIÇOS FINAIS</t>
  </si>
  <si>
    <t>FABRICAÇÃO DE FÔRMA PARA PILARETES DO GUARDA CORPO E ESTRUTURAS SIMILARES, EM MADEIRA SERRADA, E=25 MM. AF_12/2015</t>
  </si>
  <si>
    <t>CONCRETAGEM DE PILARES, FCK = 35 MPA, COM USO DE BALDES EM EDIFICAÇÃO COM SEÇÃO MÉDIA DE PILARES MENOR OU IGUAL A 0,25 M² - LANÇAMENTO, ADENSAMENTO E ACABAMENTO. AF_12/2015</t>
  </si>
  <si>
    <t>TUBO GALVANIZADO #32 PARA GUARDA CORPO COLOCADO</t>
  </si>
  <si>
    <t>ARGAMASSA TRAÇO 1:3 (CIMENTO E AREIA MÉDIA) PARA CONTRAPISO, PREPARO MECÂNICO COM BETONEIRA 400 L. AF_06/2014 (ESP.5CM)</t>
  </si>
  <si>
    <t xml:space="preserve">PLACA DE SINALIZAÇÃO TOTALMENTE REFLETIVA </t>
  </si>
  <si>
    <t xml:space="preserve">LIMPEZA FINAL DA OBRA </t>
  </si>
  <si>
    <t>5.5</t>
  </si>
  <si>
    <t>5.6</t>
  </si>
  <si>
    <t>5.7</t>
  </si>
  <si>
    <t>5.8</t>
  </si>
  <si>
    <t>MÊS 04</t>
  </si>
  <si>
    <t>MÊS 05</t>
  </si>
  <si>
    <t>RAZÃO SOCIAL:</t>
  </si>
  <si>
    <t>CNPJ:</t>
  </si>
  <si>
    <t>SUPRA ESTRUTURA</t>
  </si>
  <si>
    <t>Assinatura do Responsável pela Proponente</t>
  </si>
  <si>
    <t>Assinatura do Responsável Técnico pela Proponente</t>
  </si>
  <si>
    <t>Nome:</t>
  </si>
  <si>
    <t>Cargo: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</si>
</sst>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6" fillId="0" borderId="21" xfId="1" applyNumberFormat="1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11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4" fontId="9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3" fillId="0" borderId="4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" fontId="0" fillId="0" borderId="0" xfId="0" applyNumberFormat="1"/>
    <xf numFmtId="4" fontId="3" fillId="0" borderId="30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4" fontId="13" fillId="0" borderId="44" xfId="3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4" fontId="3" fillId="0" borderId="5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2" fontId="13" fillId="0" borderId="45" xfId="0" applyNumberFormat="1" applyFont="1" applyBorder="1" applyAlignment="1">
      <alignment horizontal="center" vertical="center" wrapText="1"/>
    </xf>
    <xf numFmtId="2" fontId="13" fillId="0" borderId="44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2" fontId="8" fillId="4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center"/>
    </xf>
    <xf numFmtId="164" fontId="8" fillId="4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2" fontId="8" fillId="4" borderId="1" xfId="1" applyNumberFormat="1" applyFont="1" applyFill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4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8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7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37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vertical="center"/>
    </xf>
    <xf numFmtId="2" fontId="12" fillId="0" borderId="32" xfId="2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2" fontId="12" fillId="0" borderId="38" xfId="2" applyNumberFormat="1" applyFont="1" applyBorder="1" applyAlignment="1">
      <alignment horizontal="center" vertical="center"/>
    </xf>
    <xf numFmtId="2" fontId="12" fillId="0" borderId="39" xfId="2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0" fillId="0" borderId="0" xfId="0" applyFont="1" applyProtection="1"/>
    <xf numFmtId="0" fontId="1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15" fillId="0" borderId="0" xfId="0" applyFont="1" applyAlignment="1" applyProtection="1"/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61</xdr:row>
      <xdr:rowOff>0</xdr:rowOff>
    </xdr:from>
    <xdr:to>
      <xdr:col>1</xdr:col>
      <xdr:colOff>1990725</xdr:colOff>
      <xdr:row>61</xdr:row>
      <xdr:rowOff>0</xdr:rowOff>
    </xdr:to>
    <xdr:cxnSp macro="">
      <xdr:nvCxnSpPr>
        <xdr:cNvPr id="4" name="Conector reto 3"/>
        <xdr:cNvCxnSpPr/>
      </xdr:nvCxnSpPr>
      <xdr:spPr>
        <a:xfrm>
          <a:off x="57150" y="7877175"/>
          <a:ext cx="28384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61</xdr:row>
      <xdr:rowOff>0</xdr:rowOff>
    </xdr:from>
    <xdr:to>
      <xdr:col>6</xdr:col>
      <xdr:colOff>95250</xdr:colOff>
      <xdr:row>61</xdr:row>
      <xdr:rowOff>0</xdr:rowOff>
    </xdr:to>
    <xdr:cxnSp macro="">
      <xdr:nvCxnSpPr>
        <xdr:cNvPr id="5" name="Conector reto 4"/>
        <xdr:cNvCxnSpPr/>
      </xdr:nvCxnSpPr>
      <xdr:spPr>
        <a:xfrm>
          <a:off x="6172200" y="7877175"/>
          <a:ext cx="33528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4</xdr:col>
      <xdr:colOff>152400</xdr:colOff>
      <xdr:row>25</xdr:row>
      <xdr:rowOff>0</xdr:rowOff>
    </xdr:to>
    <xdr:cxnSp macro="">
      <xdr:nvCxnSpPr>
        <xdr:cNvPr id="6" name="Conector reto 5"/>
        <xdr:cNvCxnSpPr/>
      </xdr:nvCxnSpPr>
      <xdr:spPr>
        <a:xfrm>
          <a:off x="876300" y="4705350"/>
          <a:ext cx="28194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24</xdr:row>
      <xdr:rowOff>171450</xdr:rowOff>
    </xdr:from>
    <xdr:to>
      <xdr:col>10</xdr:col>
      <xdr:colOff>600075</xdr:colOff>
      <xdr:row>24</xdr:row>
      <xdr:rowOff>171450</xdr:rowOff>
    </xdr:to>
    <xdr:cxnSp macro="">
      <xdr:nvCxnSpPr>
        <xdr:cNvPr id="7" name="Conector reto 6"/>
        <xdr:cNvCxnSpPr/>
      </xdr:nvCxnSpPr>
      <xdr:spPr>
        <a:xfrm>
          <a:off x="5067300" y="4686300"/>
          <a:ext cx="33337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opLeftCell="A52" zoomScaleNormal="100" workbookViewId="0">
      <selection activeCell="B68" sqref="B68"/>
    </sheetView>
  </sheetViews>
  <sheetFormatPr defaultRowHeight="15" x14ac:dyDescent="0.25"/>
  <cols>
    <col min="1" max="1" width="16.28515625" customWidth="1"/>
    <col min="2" max="2" width="78.7109375" customWidth="1"/>
    <col min="4" max="4" width="12.7109375" customWidth="1"/>
    <col min="5" max="5" width="17.28515625" style="1" customWidth="1"/>
    <col min="6" max="6" width="12.140625" customWidth="1"/>
    <col min="7" max="7" width="10" bestFit="1" customWidth="1"/>
  </cols>
  <sheetData>
    <row r="1" spans="1:8" ht="31.5" customHeight="1" thickBot="1" x14ac:dyDescent="0.3">
      <c r="A1" s="100" t="s">
        <v>0</v>
      </c>
      <c r="B1" s="101"/>
      <c r="C1" s="101"/>
      <c r="D1" s="101"/>
      <c r="E1" s="101"/>
      <c r="F1" s="101"/>
      <c r="G1" s="102"/>
    </row>
    <row r="2" spans="1:8" ht="18.75" thickBot="1" x14ac:dyDescent="0.3">
      <c r="A2" s="89"/>
      <c r="B2" s="90"/>
      <c r="C2" s="90"/>
      <c r="D2" s="90"/>
      <c r="E2" s="90"/>
      <c r="F2" s="90"/>
      <c r="G2" s="90"/>
    </row>
    <row r="3" spans="1:8" ht="18.75" thickBot="1" x14ac:dyDescent="0.3">
      <c r="A3" s="74" t="s">
        <v>98</v>
      </c>
      <c r="B3" s="106"/>
      <c r="C3" s="107"/>
      <c r="D3" s="107"/>
      <c r="E3" s="107"/>
      <c r="F3" s="107"/>
      <c r="G3" s="108"/>
    </row>
    <row r="4" spans="1:8" ht="18.75" thickBot="1" x14ac:dyDescent="0.3">
      <c r="A4" s="52" t="s">
        <v>99</v>
      </c>
      <c r="B4" s="103"/>
      <c r="C4" s="104"/>
      <c r="D4" s="104"/>
      <c r="E4" s="104"/>
      <c r="F4" s="104"/>
      <c r="G4" s="105"/>
    </row>
    <row r="5" spans="1:8" ht="15.75" thickBot="1" x14ac:dyDescent="0.3">
      <c r="A5" s="50" t="s">
        <v>22</v>
      </c>
      <c r="B5" s="84" t="s">
        <v>55</v>
      </c>
      <c r="C5" s="84"/>
      <c r="D5" s="84"/>
      <c r="E5" s="84"/>
      <c r="F5" s="84"/>
      <c r="G5" s="85"/>
      <c r="H5" s="2"/>
    </row>
    <row r="6" spans="1:8" ht="15.75" thickBot="1" x14ac:dyDescent="0.3">
      <c r="A6" s="52" t="s">
        <v>1</v>
      </c>
      <c r="B6" s="91" t="s">
        <v>56</v>
      </c>
      <c r="C6" s="92"/>
      <c r="D6" s="92"/>
      <c r="E6" s="92"/>
      <c r="F6" s="92"/>
      <c r="G6" s="93"/>
    </row>
    <row r="7" spans="1:8" ht="15.75" thickBot="1" x14ac:dyDescent="0.3">
      <c r="A7" s="52" t="s">
        <v>2</v>
      </c>
      <c r="B7" s="94">
        <f>F55</f>
        <v>0</v>
      </c>
      <c r="C7" s="95"/>
      <c r="D7" s="95"/>
      <c r="E7" s="95"/>
      <c r="F7" s="95"/>
      <c r="G7" s="96"/>
    </row>
    <row r="8" spans="1:8" ht="15.75" thickBot="1" x14ac:dyDescent="0.3">
      <c r="A8" s="51" t="s">
        <v>3</v>
      </c>
      <c r="B8" s="97">
        <v>0.25</v>
      </c>
      <c r="C8" s="98"/>
      <c r="D8" s="98"/>
      <c r="E8" s="98"/>
      <c r="F8" s="98"/>
      <c r="G8" s="99"/>
    </row>
    <row r="9" spans="1:8" ht="15.75" thickBot="1" x14ac:dyDescent="0.3">
      <c r="A9" s="86"/>
      <c r="B9" s="87"/>
      <c r="C9" s="87"/>
      <c r="D9" s="87"/>
      <c r="E9" s="87"/>
      <c r="F9" s="87"/>
      <c r="G9" s="87"/>
    </row>
    <row r="10" spans="1:8" ht="15.75" thickBot="1" x14ac:dyDescent="0.3">
      <c r="A10" s="12" t="s">
        <v>13</v>
      </c>
      <c r="B10" s="58" t="s">
        <v>33</v>
      </c>
      <c r="C10" s="9" t="s">
        <v>4</v>
      </c>
      <c r="D10" s="9" t="s">
        <v>34</v>
      </c>
      <c r="E10" s="9" t="s">
        <v>35</v>
      </c>
      <c r="F10" s="9" t="s">
        <v>36</v>
      </c>
      <c r="G10" s="9" t="s">
        <v>20</v>
      </c>
    </row>
    <row r="11" spans="1:8" ht="15.75" thickBot="1" x14ac:dyDescent="0.3">
      <c r="A11" s="38">
        <v>1</v>
      </c>
      <c r="B11" s="88" t="s">
        <v>47</v>
      </c>
      <c r="C11" s="79"/>
      <c r="D11" s="79"/>
      <c r="E11" s="79"/>
      <c r="F11" s="79"/>
      <c r="G11" s="80"/>
    </row>
    <row r="12" spans="1:8" ht="15.75" thickBot="1" x14ac:dyDescent="0.3">
      <c r="A12" s="61" t="s">
        <v>5</v>
      </c>
      <c r="B12" s="62" t="s">
        <v>57</v>
      </c>
      <c r="C12" s="61" t="s">
        <v>58</v>
      </c>
      <c r="D12" s="63">
        <v>2.5</v>
      </c>
      <c r="E12" s="64"/>
      <c r="F12" s="37">
        <f>ROUND(D12*E12,2)</f>
        <v>0</v>
      </c>
      <c r="G12" s="16" t="e">
        <f>F12*100/$F$55</f>
        <v>#DIV/0!</v>
      </c>
    </row>
    <row r="13" spans="1:8" ht="15.75" thickBot="1" x14ac:dyDescent="0.3">
      <c r="A13" s="61" t="s">
        <v>31</v>
      </c>
      <c r="B13" s="65" t="s">
        <v>59</v>
      </c>
      <c r="C13" s="61" t="s">
        <v>60</v>
      </c>
      <c r="D13" s="63">
        <v>48.75</v>
      </c>
      <c r="E13" s="64"/>
      <c r="F13" s="37">
        <f>ROUND(D13*E13,2)</f>
        <v>0</v>
      </c>
      <c r="G13" s="16" t="e">
        <f t="shared" ref="G13:G15" si="0">F13*100/$F$55</f>
        <v>#DIV/0!</v>
      </c>
    </row>
    <row r="14" spans="1:8" ht="15.75" thickBot="1" x14ac:dyDescent="0.3">
      <c r="A14" s="61" t="s">
        <v>61</v>
      </c>
      <c r="B14" s="65" t="s">
        <v>62</v>
      </c>
      <c r="C14" s="61" t="s">
        <v>58</v>
      </c>
      <c r="D14" s="63">
        <v>6</v>
      </c>
      <c r="E14" s="64"/>
      <c r="F14" s="37">
        <f>ROUND(D14*E14,2)</f>
        <v>0</v>
      </c>
      <c r="G14" s="16" t="e">
        <f t="shared" si="0"/>
        <v>#DIV/0!</v>
      </c>
    </row>
    <row r="15" spans="1:8" ht="15.75" thickBot="1" x14ac:dyDescent="0.3">
      <c r="A15" s="61" t="s">
        <v>63</v>
      </c>
      <c r="B15" s="65" t="s">
        <v>64</v>
      </c>
      <c r="C15" s="61" t="s">
        <v>65</v>
      </c>
      <c r="D15" s="63">
        <v>1</v>
      </c>
      <c r="E15" s="64"/>
      <c r="F15" s="37">
        <f>ROUND(D15*E15,2)</f>
        <v>0</v>
      </c>
      <c r="G15" s="16" t="e">
        <f t="shared" si="0"/>
        <v>#DIV/0!</v>
      </c>
    </row>
    <row r="16" spans="1:8" ht="15.75" thickBot="1" x14ac:dyDescent="0.3">
      <c r="A16" s="12" t="s">
        <v>31</v>
      </c>
      <c r="B16" s="81" t="s">
        <v>32</v>
      </c>
      <c r="C16" s="82"/>
      <c r="D16" s="82"/>
      <c r="E16" s="83"/>
      <c r="F16" s="35">
        <f>SUM(F12:F15)</f>
        <v>0</v>
      </c>
      <c r="G16" s="36" t="e">
        <f>F16*G55/F55</f>
        <v>#DIV/0!</v>
      </c>
    </row>
    <row r="17" spans="1:7" ht="15.75" thickBot="1" x14ac:dyDescent="0.3">
      <c r="A17" s="75"/>
      <c r="B17" s="76"/>
      <c r="C17" s="76"/>
      <c r="D17" s="76"/>
      <c r="E17" s="76"/>
      <c r="F17" s="76"/>
      <c r="G17" s="77"/>
    </row>
    <row r="18" spans="1:7" ht="15.75" thickBot="1" x14ac:dyDescent="0.3">
      <c r="A18" s="39">
        <v>2</v>
      </c>
      <c r="B18" s="78" t="s">
        <v>66</v>
      </c>
      <c r="C18" s="79"/>
      <c r="D18" s="79"/>
      <c r="E18" s="79"/>
      <c r="F18" s="79"/>
      <c r="G18" s="80"/>
    </row>
    <row r="19" spans="1:7" ht="15.75" thickBot="1" x14ac:dyDescent="0.3">
      <c r="A19" s="41" t="s">
        <v>6</v>
      </c>
      <c r="B19" s="62" t="s">
        <v>68</v>
      </c>
      <c r="C19" s="66" t="s">
        <v>50</v>
      </c>
      <c r="D19" s="67">
        <v>6</v>
      </c>
      <c r="E19" s="53"/>
      <c r="F19" s="37">
        <f t="shared" ref="F19:F27" si="1">ROUND(D19*E19,2)</f>
        <v>0</v>
      </c>
      <c r="G19" s="16" t="e">
        <f>F19*100/$F$55</f>
        <v>#DIV/0!</v>
      </c>
    </row>
    <row r="20" spans="1:7" ht="15.75" thickBot="1" x14ac:dyDescent="0.3">
      <c r="A20" s="7" t="s">
        <v>7</v>
      </c>
      <c r="B20" s="65" t="s">
        <v>69</v>
      </c>
      <c r="C20" s="68" t="s">
        <v>70</v>
      </c>
      <c r="D20" s="67">
        <v>32</v>
      </c>
      <c r="E20" s="53"/>
      <c r="F20" s="37">
        <f t="shared" si="1"/>
        <v>0</v>
      </c>
      <c r="G20" s="16" t="e">
        <f t="shared" ref="G20:G27" si="2">F20*100/$F$55</f>
        <v>#DIV/0!</v>
      </c>
    </row>
    <row r="21" spans="1:7" ht="24" thickBot="1" x14ac:dyDescent="0.3">
      <c r="A21" s="42" t="s">
        <v>23</v>
      </c>
      <c r="B21" s="65" t="s">
        <v>71</v>
      </c>
      <c r="C21" s="61" t="s">
        <v>72</v>
      </c>
      <c r="D21" s="69">
        <v>50</v>
      </c>
      <c r="E21" s="53"/>
      <c r="F21" s="37">
        <f t="shared" si="1"/>
        <v>0</v>
      </c>
      <c r="G21" s="16" t="e">
        <f t="shared" si="2"/>
        <v>#DIV/0!</v>
      </c>
    </row>
    <row r="22" spans="1:7" ht="15.75" thickBot="1" x14ac:dyDescent="0.3">
      <c r="A22" s="7" t="s">
        <v>24</v>
      </c>
      <c r="B22" s="55" t="s">
        <v>73</v>
      </c>
      <c r="C22" s="61" t="s">
        <v>50</v>
      </c>
      <c r="D22" s="69">
        <v>24</v>
      </c>
      <c r="E22" s="53"/>
      <c r="F22" s="37">
        <f t="shared" si="1"/>
        <v>0</v>
      </c>
      <c r="G22" s="16" t="e">
        <f t="shared" si="2"/>
        <v>#DIV/0!</v>
      </c>
    </row>
    <row r="23" spans="1:7" ht="15.75" thickBot="1" x14ac:dyDescent="0.3">
      <c r="A23" s="7" t="s">
        <v>38</v>
      </c>
      <c r="B23" s="65" t="s">
        <v>74</v>
      </c>
      <c r="C23" s="61" t="s">
        <v>65</v>
      </c>
      <c r="D23" s="64">
        <v>4.8</v>
      </c>
      <c r="E23" s="53"/>
      <c r="F23" s="37">
        <f t="shared" si="1"/>
        <v>0</v>
      </c>
      <c r="G23" s="16" t="e">
        <f t="shared" si="2"/>
        <v>#DIV/0!</v>
      </c>
    </row>
    <row r="24" spans="1:7" ht="23.25" thickBot="1" x14ac:dyDescent="0.3">
      <c r="A24" s="7" t="s">
        <v>39</v>
      </c>
      <c r="B24" s="55" t="s">
        <v>75</v>
      </c>
      <c r="C24" s="61" t="s">
        <v>72</v>
      </c>
      <c r="D24" s="64">
        <v>4.8</v>
      </c>
      <c r="E24" s="53"/>
      <c r="F24" s="37">
        <f t="shared" si="1"/>
        <v>0</v>
      </c>
      <c r="G24" s="16" t="e">
        <f t="shared" si="2"/>
        <v>#DIV/0!</v>
      </c>
    </row>
    <row r="25" spans="1:7" ht="15.75" thickBot="1" x14ac:dyDescent="0.3">
      <c r="A25" s="7" t="s">
        <v>40</v>
      </c>
      <c r="B25" s="55" t="s">
        <v>76</v>
      </c>
      <c r="C25" s="61" t="s">
        <v>50</v>
      </c>
      <c r="D25" s="64">
        <v>14.96</v>
      </c>
      <c r="E25" s="53"/>
      <c r="F25" s="37">
        <f t="shared" si="1"/>
        <v>0</v>
      </c>
      <c r="G25" s="16" t="e">
        <f t="shared" si="2"/>
        <v>#DIV/0!</v>
      </c>
    </row>
    <row r="26" spans="1:7" ht="15.75" thickBot="1" x14ac:dyDescent="0.3">
      <c r="A26" s="7" t="s">
        <v>41</v>
      </c>
      <c r="B26" s="55" t="s">
        <v>74</v>
      </c>
      <c r="C26" s="61" t="s">
        <v>65</v>
      </c>
      <c r="D26" s="69">
        <v>1.85</v>
      </c>
      <c r="E26" s="53"/>
      <c r="F26" s="37">
        <f t="shared" si="1"/>
        <v>0</v>
      </c>
      <c r="G26" s="16" t="e">
        <f t="shared" si="2"/>
        <v>#DIV/0!</v>
      </c>
    </row>
    <row r="27" spans="1:7" ht="24" thickBot="1" x14ac:dyDescent="0.3">
      <c r="A27" s="7" t="s">
        <v>67</v>
      </c>
      <c r="B27" s="65" t="s">
        <v>77</v>
      </c>
      <c r="C27" s="61" t="s">
        <v>72</v>
      </c>
      <c r="D27" s="64">
        <v>1.85</v>
      </c>
      <c r="E27" s="53"/>
      <c r="F27" s="37">
        <f t="shared" si="1"/>
        <v>0</v>
      </c>
      <c r="G27" s="16" t="e">
        <f t="shared" si="2"/>
        <v>#DIV/0!</v>
      </c>
    </row>
    <row r="28" spans="1:7" ht="15.75" customHeight="1" thickBot="1" x14ac:dyDescent="0.3">
      <c r="A28" s="12" t="s">
        <v>41</v>
      </c>
      <c r="B28" s="81" t="s">
        <v>32</v>
      </c>
      <c r="C28" s="82"/>
      <c r="D28" s="82"/>
      <c r="E28" s="83"/>
      <c r="F28" s="11">
        <f>SUM(F19:F27)</f>
        <v>0</v>
      </c>
      <c r="G28" s="14" t="e">
        <f>F28*100/F55</f>
        <v>#DIV/0!</v>
      </c>
    </row>
    <row r="29" spans="1:7" ht="15.75" thickBot="1" x14ac:dyDescent="0.3">
      <c r="A29" s="75"/>
      <c r="B29" s="76"/>
      <c r="C29" s="76"/>
      <c r="D29" s="76"/>
      <c r="E29" s="76"/>
      <c r="F29" s="76"/>
      <c r="G29" s="77"/>
    </row>
    <row r="30" spans="1:7" ht="15.75" thickBot="1" x14ac:dyDescent="0.3">
      <c r="A30" s="26">
        <v>3</v>
      </c>
      <c r="B30" s="78" t="s">
        <v>78</v>
      </c>
      <c r="C30" s="79"/>
      <c r="D30" s="79"/>
      <c r="E30" s="79"/>
      <c r="F30" s="79"/>
      <c r="G30" s="80"/>
    </row>
    <row r="31" spans="1:7" ht="23.25" thickBot="1" x14ac:dyDescent="0.3">
      <c r="A31" s="7" t="s">
        <v>8</v>
      </c>
      <c r="B31" s="55" t="s">
        <v>79</v>
      </c>
      <c r="C31" s="61" t="s">
        <v>50</v>
      </c>
      <c r="D31" s="70">
        <v>43.76</v>
      </c>
      <c r="E31" s="59"/>
      <c r="F31" s="24">
        <f t="shared" ref="F31:F36" si="3">ROUND(D31*E31,2)</f>
        <v>0</v>
      </c>
      <c r="G31" s="16" t="e">
        <f>F31*100/$F$55</f>
        <v>#DIV/0!</v>
      </c>
    </row>
    <row r="32" spans="1:7" ht="15.75" thickBot="1" x14ac:dyDescent="0.3">
      <c r="A32" s="41" t="s">
        <v>9</v>
      </c>
      <c r="B32" s="55" t="s">
        <v>74</v>
      </c>
      <c r="C32" s="61" t="s">
        <v>65</v>
      </c>
      <c r="D32" s="63">
        <v>5.47</v>
      </c>
      <c r="E32" s="59"/>
      <c r="F32" s="24">
        <f t="shared" si="3"/>
        <v>0</v>
      </c>
      <c r="G32" s="16" t="e">
        <f t="shared" ref="G32:G36" si="4">F32*100/$F$55</f>
        <v>#DIV/0!</v>
      </c>
    </row>
    <row r="33" spans="1:7" ht="23.25" thickBot="1" x14ac:dyDescent="0.3">
      <c r="A33" s="7" t="s">
        <v>25</v>
      </c>
      <c r="B33" s="55" t="s">
        <v>80</v>
      </c>
      <c r="C33" s="61" t="s">
        <v>72</v>
      </c>
      <c r="D33" s="63">
        <v>5.47</v>
      </c>
      <c r="E33" s="59"/>
      <c r="F33" s="24">
        <f t="shared" si="3"/>
        <v>0</v>
      </c>
      <c r="G33" s="16" t="e">
        <f t="shared" si="4"/>
        <v>#DIV/0!</v>
      </c>
    </row>
    <row r="34" spans="1:7" ht="24" thickBot="1" x14ac:dyDescent="0.3">
      <c r="A34" s="42" t="s">
        <v>42</v>
      </c>
      <c r="B34" s="65" t="s">
        <v>81</v>
      </c>
      <c r="C34" s="61" t="s">
        <v>50</v>
      </c>
      <c r="D34" s="70">
        <v>172.25</v>
      </c>
      <c r="E34" s="59"/>
      <c r="F34" s="24">
        <f t="shared" si="3"/>
        <v>0</v>
      </c>
      <c r="G34" s="16" t="e">
        <f t="shared" si="4"/>
        <v>#DIV/0!</v>
      </c>
    </row>
    <row r="35" spans="1:7" ht="15.75" thickBot="1" x14ac:dyDescent="0.3">
      <c r="A35" s="7" t="s">
        <v>43</v>
      </c>
      <c r="B35" s="65" t="s">
        <v>74</v>
      </c>
      <c r="C35" s="61" t="s">
        <v>65</v>
      </c>
      <c r="D35" s="70">
        <v>30.13</v>
      </c>
      <c r="E35" s="59"/>
      <c r="F35" s="24">
        <f t="shared" si="3"/>
        <v>0</v>
      </c>
      <c r="G35" s="16" t="e">
        <f t="shared" si="4"/>
        <v>#DIV/0!</v>
      </c>
    </row>
    <row r="36" spans="1:7" ht="23.25" thickBot="1" x14ac:dyDescent="0.3">
      <c r="A36" s="7" t="s">
        <v>44</v>
      </c>
      <c r="B36" s="55" t="s">
        <v>82</v>
      </c>
      <c r="C36" s="61" t="s">
        <v>72</v>
      </c>
      <c r="D36" s="70">
        <v>30.13</v>
      </c>
      <c r="E36" s="59"/>
      <c r="F36" s="24">
        <f t="shared" si="3"/>
        <v>0</v>
      </c>
      <c r="G36" s="16" t="e">
        <f t="shared" si="4"/>
        <v>#DIV/0!</v>
      </c>
    </row>
    <row r="37" spans="1:7" ht="15.75" customHeight="1" thickBot="1" x14ac:dyDescent="0.3">
      <c r="A37" s="10" t="s">
        <v>45</v>
      </c>
      <c r="B37" s="109" t="s">
        <v>32</v>
      </c>
      <c r="C37" s="110"/>
      <c r="D37" s="110"/>
      <c r="E37" s="111"/>
      <c r="F37" s="13">
        <f>SUM(F31:F36)</f>
        <v>0</v>
      </c>
      <c r="G37" s="15" t="e">
        <f>F37*100/F55</f>
        <v>#DIV/0!</v>
      </c>
    </row>
    <row r="38" spans="1:7" ht="15.75" thickBot="1" x14ac:dyDescent="0.3">
      <c r="A38" s="75"/>
      <c r="B38" s="76"/>
      <c r="C38" s="76"/>
      <c r="D38" s="76"/>
      <c r="E38" s="76"/>
      <c r="F38" s="76"/>
      <c r="G38" s="77"/>
    </row>
    <row r="39" spans="1:7" ht="15.75" thickBot="1" x14ac:dyDescent="0.3">
      <c r="A39" s="26">
        <v>4</v>
      </c>
      <c r="B39" s="78" t="s">
        <v>100</v>
      </c>
      <c r="C39" s="79"/>
      <c r="D39" s="79"/>
      <c r="E39" s="79"/>
      <c r="F39" s="79"/>
      <c r="G39" s="80"/>
    </row>
    <row r="40" spans="1:7" ht="24" thickBot="1" x14ac:dyDescent="0.3">
      <c r="A40" s="7" t="s">
        <v>10</v>
      </c>
      <c r="B40" s="65" t="s">
        <v>83</v>
      </c>
      <c r="C40" s="61" t="s">
        <v>50</v>
      </c>
      <c r="D40" s="70">
        <v>97</v>
      </c>
      <c r="E40" s="60"/>
      <c r="F40" s="24">
        <f>ROUND(D40*E40,2)</f>
        <v>0</v>
      </c>
      <c r="G40" s="16" t="e">
        <f>F40*100/$F$55</f>
        <v>#DIV/0!</v>
      </c>
    </row>
    <row r="41" spans="1:7" ht="15.75" thickBot="1" x14ac:dyDescent="0.3">
      <c r="A41" s="8" t="s">
        <v>11</v>
      </c>
      <c r="B41" s="65" t="s">
        <v>74</v>
      </c>
      <c r="C41" s="61" t="s">
        <v>65</v>
      </c>
      <c r="D41" s="70">
        <v>21</v>
      </c>
      <c r="E41" s="60"/>
      <c r="F41" s="24">
        <f>ROUND(D41*E41,2)</f>
        <v>0</v>
      </c>
      <c r="G41" s="16" t="e">
        <f t="shared" ref="G41:G42" si="5">F41*100/$F$55</f>
        <v>#DIV/0!</v>
      </c>
    </row>
    <row r="42" spans="1:7" ht="23.25" thickBot="1" x14ac:dyDescent="0.3">
      <c r="A42" s="8" t="s">
        <v>27</v>
      </c>
      <c r="B42" s="55" t="s">
        <v>84</v>
      </c>
      <c r="C42" s="68" t="s">
        <v>72</v>
      </c>
      <c r="D42" s="71">
        <v>21</v>
      </c>
      <c r="E42" s="60"/>
      <c r="F42" s="24">
        <f>ROUND(D42*E42,2)</f>
        <v>0</v>
      </c>
      <c r="G42" s="16" t="e">
        <f t="shared" si="5"/>
        <v>#DIV/0!</v>
      </c>
    </row>
    <row r="43" spans="1:7" ht="15.75" customHeight="1" thickBot="1" x14ac:dyDescent="0.3">
      <c r="A43" s="10" t="s">
        <v>37</v>
      </c>
      <c r="B43" s="81" t="s">
        <v>32</v>
      </c>
      <c r="C43" s="82"/>
      <c r="D43" s="82"/>
      <c r="E43" s="83"/>
      <c r="F43" s="11">
        <f>SUM(F40:F42)</f>
        <v>0</v>
      </c>
      <c r="G43" s="15" t="e">
        <f>F43*100/$F$55</f>
        <v>#DIV/0!</v>
      </c>
    </row>
    <row r="44" spans="1:7" ht="15.75" thickBot="1" x14ac:dyDescent="0.3">
      <c r="A44" s="75"/>
      <c r="B44" s="76"/>
      <c r="C44" s="76"/>
      <c r="D44" s="76"/>
      <c r="E44" s="76"/>
      <c r="F44" s="76"/>
      <c r="G44" s="77"/>
    </row>
    <row r="45" spans="1:7" ht="15.75" thickBot="1" x14ac:dyDescent="0.3">
      <c r="A45" s="26">
        <v>5</v>
      </c>
      <c r="B45" s="78" t="s">
        <v>85</v>
      </c>
      <c r="C45" s="79"/>
      <c r="D45" s="79"/>
      <c r="E45" s="79"/>
      <c r="F45" s="79"/>
      <c r="G45" s="80"/>
    </row>
    <row r="46" spans="1:7" ht="23.25" thickBot="1" x14ac:dyDescent="0.3">
      <c r="A46" s="7" t="s">
        <v>51</v>
      </c>
      <c r="B46" s="55" t="s">
        <v>86</v>
      </c>
      <c r="C46" s="68" t="s">
        <v>50</v>
      </c>
      <c r="D46" s="71">
        <v>14.04</v>
      </c>
      <c r="E46" s="40"/>
      <c r="F46" s="24">
        <f t="shared" ref="F46:F52" si="6">ROUND(D46*E46,2)</f>
        <v>0</v>
      </c>
      <c r="G46" s="16" t="e">
        <f>F46*100/$F$55</f>
        <v>#DIV/0!</v>
      </c>
    </row>
    <row r="47" spans="1:7" ht="15.75" thickBot="1" x14ac:dyDescent="0.3">
      <c r="A47" s="8" t="s">
        <v>52</v>
      </c>
      <c r="B47" s="65" t="s">
        <v>74</v>
      </c>
      <c r="C47" s="61" t="s">
        <v>65</v>
      </c>
      <c r="D47" s="71">
        <v>0.53</v>
      </c>
      <c r="E47" s="40"/>
      <c r="F47" s="24">
        <f t="shared" si="6"/>
        <v>0</v>
      </c>
      <c r="G47" s="16" t="e">
        <f t="shared" ref="G47:G52" si="7">F47*100/$F$55</f>
        <v>#DIV/0!</v>
      </c>
    </row>
    <row r="48" spans="1:7" ht="24" thickBot="1" x14ac:dyDescent="0.3">
      <c r="A48" s="8" t="s">
        <v>53</v>
      </c>
      <c r="B48" s="65" t="s">
        <v>87</v>
      </c>
      <c r="C48" s="68" t="s">
        <v>48</v>
      </c>
      <c r="D48" s="71">
        <v>0.53</v>
      </c>
      <c r="E48" s="40"/>
      <c r="F48" s="24">
        <f t="shared" si="6"/>
        <v>0</v>
      </c>
      <c r="G48" s="16" t="e">
        <f t="shared" si="7"/>
        <v>#DIV/0!</v>
      </c>
    </row>
    <row r="49" spans="1:8" ht="15.75" thickBot="1" x14ac:dyDescent="0.3">
      <c r="A49" s="8" t="s">
        <v>54</v>
      </c>
      <c r="B49" s="65" t="s">
        <v>88</v>
      </c>
      <c r="C49" s="68" t="s">
        <v>49</v>
      </c>
      <c r="D49" s="71">
        <v>120</v>
      </c>
      <c r="E49" s="40"/>
      <c r="F49" s="24">
        <f t="shared" si="6"/>
        <v>0</v>
      </c>
      <c r="G49" s="16" t="e">
        <f t="shared" si="7"/>
        <v>#DIV/0!</v>
      </c>
    </row>
    <row r="50" spans="1:8" ht="24" thickBot="1" x14ac:dyDescent="0.3">
      <c r="A50" s="7" t="s">
        <v>92</v>
      </c>
      <c r="B50" s="65" t="s">
        <v>89</v>
      </c>
      <c r="C50" s="61" t="s">
        <v>48</v>
      </c>
      <c r="D50" s="63">
        <v>4.5</v>
      </c>
      <c r="E50" s="40"/>
      <c r="F50" s="24">
        <f t="shared" si="6"/>
        <v>0</v>
      </c>
      <c r="G50" s="16" t="e">
        <f t="shared" si="7"/>
        <v>#DIV/0!</v>
      </c>
    </row>
    <row r="51" spans="1:8" ht="15.75" thickBot="1" x14ac:dyDescent="0.3">
      <c r="A51" s="8" t="s">
        <v>93</v>
      </c>
      <c r="B51" s="62" t="s">
        <v>90</v>
      </c>
      <c r="C51" s="61" t="s">
        <v>58</v>
      </c>
      <c r="D51" s="63">
        <v>2.16</v>
      </c>
      <c r="E51" s="40"/>
      <c r="F51" s="24">
        <f t="shared" si="6"/>
        <v>0</v>
      </c>
      <c r="G51" s="16" t="e">
        <f t="shared" si="7"/>
        <v>#DIV/0!</v>
      </c>
    </row>
    <row r="52" spans="1:8" ht="15.75" thickBot="1" x14ac:dyDescent="0.3">
      <c r="A52" s="8" t="s">
        <v>94</v>
      </c>
      <c r="B52" s="62" t="s">
        <v>91</v>
      </c>
      <c r="C52" s="61" t="s">
        <v>58</v>
      </c>
      <c r="D52" s="63">
        <v>87.17</v>
      </c>
      <c r="E52" s="40"/>
      <c r="F52" s="24">
        <f t="shared" si="6"/>
        <v>0</v>
      </c>
      <c r="G52" s="16" t="e">
        <f t="shared" si="7"/>
        <v>#DIV/0!</v>
      </c>
    </row>
    <row r="53" spans="1:8" ht="15.75" customHeight="1" thickBot="1" x14ac:dyDescent="0.3">
      <c r="A53" s="10" t="s">
        <v>95</v>
      </c>
      <c r="B53" s="81" t="s">
        <v>32</v>
      </c>
      <c r="C53" s="82"/>
      <c r="D53" s="82"/>
      <c r="E53" s="83"/>
      <c r="F53" s="11">
        <f>SUM(F46:F52)</f>
        <v>0</v>
      </c>
      <c r="G53" s="15" t="e">
        <f>F53*100/$F$55</f>
        <v>#DIV/0!</v>
      </c>
    </row>
    <row r="54" spans="1:8" ht="15.75" thickBot="1" x14ac:dyDescent="0.3">
      <c r="A54" s="75"/>
      <c r="B54" s="76"/>
      <c r="C54" s="76"/>
      <c r="D54" s="76"/>
      <c r="E54" s="76"/>
      <c r="F54" s="76"/>
      <c r="G54" s="77"/>
    </row>
    <row r="55" spans="1:8" ht="15.75" thickBot="1" x14ac:dyDescent="0.3">
      <c r="A55" s="112" t="s">
        <v>26</v>
      </c>
      <c r="B55" s="113"/>
      <c r="C55" s="113"/>
      <c r="D55" s="113"/>
      <c r="E55" s="114"/>
      <c r="F55" s="27">
        <f>SUM(F16,F28,F37,F43,F53)</f>
        <v>0</v>
      </c>
      <c r="G55" s="28" t="e">
        <f>F55*100/$F$55</f>
        <v>#DIV/0!</v>
      </c>
      <c r="H55" s="43"/>
    </row>
    <row r="56" spans="1:8" x14ac:dyDescent="0.25">
      <c r="A56" s="29"/>
      <c r="B56" s="30"/>
      <c r="C56" s="30"/>
      <c r="D56" s="30"/>
      <c r="E56" s="31"/>
      <c r="F56" s="32"/>
      <c r="G56" s="25"/>
    </row>
    <row r="57" spans="1:8" x14ac:dyDescent="0.25">
      <c r="A57" s="32"/>
      <c r="B57" s="32"/>
      <c r="C57" s="32"/>
      <c r="D57" s="32"/>
      <c r="E57" s="33"/>
      <c r="F57" s="32"/>
      <c r="G57" s="25"/>
    </row>
    <row r="58" spans="1:8" x14ac:dyDescent="0.25">
      <c r="A58" s="32"/>
      <c r="B58" s="32"/>
      <c r="C58" s="32"/>
      <c r="D58" s="32"/>
      <c r="E58" s="33"/>
      <c r="F58" s="32"/>
      <c r="G58" s="25"/>
    </row>
    <row r="59" spans="1:8" x14ac:dyDescent="0.25">
      <c r="A59" s="32"/>
      <c r="B59" s="32"/>
      <c r="C59" s="32"/>
      <c r="D59" s="32"/>
      <c r="E59" s="33"/>
      <c r="F59" s="32"/>
      <c r="G59" s="25"/>
    </row>
    <row r="60" spans="1:8" x14ac:dyDescent="0.25">
      <c r="A60" s="25"/>
      <c r="B60" s="25"/>
      <c r="C60" s="25"/>
      <c r="D60" s="25"/>
      <c r="E60" s="34"/>
      <c r="F60" s="25"/>
      <c r="G60" s="25"/>
    </row>
    <row r="61" spans="1:8" x14ac:dyDescent="0.25">
      <c r="A61" s="172"/>
      <c r="B61" s="172"/>
      <c r="C61" s="172"/>
      <c r="D61" s="172"/>
      <c r="E61" s="172"/>
      <c r="F61" s="172"/>
      <c r="G61" s="173"/>
    </row>
    <row r="62" spans="1:8" x14ac:dyDescent="0.25">
      <c r="A62" s="174" t="s">
        <v>101</v>
      </c>
      <c r="B62" s="174"/>
      <c r="C62" s="174" t="s">
        <v>102</v>
      </c>
      <c r="D62" s="174"/>
      <c r="E62" s="174"/>
      <c r="F62" s="174"/>
      <c r="G62" s="173"/>
    </row>
    <row r="63" spans="1:8" ht="15.75" x14ac:dyDescent="0.25">
      <c r="A63" s="175" t="s">
        <v>103</v>
      </c>
      <c r="B63" s="176"/>
      <c r="C63" s="175" t="s">
        <v>103</v>
      </c>
      <c r="D63" s="177"/>
      <c r="E63" s="177"/>
      <c r="F63" s="177"/>
      <c r="G63" s="173"/>
    </row>
    <row r="64" spans="1:8" ht="15.75" x14ac:dyDescent="0.25">
      <c r="A64" s="175" t="s">
        <v>104</v>
      </c>
      <c r="B64" s="176"/>
      <c r="C64" s="175" t="s">
        <v>104</v>
      </c>
      <c r="D64" s="177"/>
      <c r="E64" s="177"/>
      <c r="F64" s="177"/>
      <c r="G64" s="173"/>
    </row>
    <row r="65" spans="1:7" ht="15.75" customHeight="1" x14ac:dyDescent="0.25">
      <c r="A65" s="25"/>
      <c r="B65" s="25"/>
      <c r="C65" s="25"/>
      <c r="D65" s="25"/>
      <c r="E65" s="34"/>
      <c r="F65" s="25"/>
      <c r="G65" s="25"/>
    </row>
    <row r="66" spans="1:7" ht="15.75" customHeight="1" x14ac:dyDescent="0.25">
      <c r="A66" s="25"/>
      <c r="B66" s="25"/>
      <c r="C66" s="25"/>
      <c r="D66" s="25"/>
      <c r="E66" s="34"/>
      <c r="F66" s="25"/>
      <c r="G66" s="25"/>
    </row>
    <row r="67" spans="1:7" x14ac:dyDescent="0.25">
      <c r="A67" s="25"/>
      <c r="B67" s="25"/>
      <c r="C67" s="25"/>
      <c r="D67" s="25"/>
      <c r="E67" s="34"/>
      <c r="F67" s="25"/>
      <c r="G67" s="25"/>
    </row>
    <row r="68" spans="1:7" x14ac:dyDescent="0.25">
      <c r="A68" s="25"/>
      <c r="B68" s="25"/>
      <c r="C68" s="25"/>
      <c r="D68" s="25"/>
      <c r="E68" s="34"/>
      <c r="F68" s="25"/>
      <c r="G68" s="25"/>
    </row>
    <row r="69" spans="1:7" x14ac:dyDescent="0.25">
      <c r="A69" s="25"/>
      <c r="B69" s="25"/>
      <c r="C69" s="25"/>
      <c r="D69" s="25"/>
      <c r="E69" s="34"/>
      <c r="F69" s="25"/>
      <c r="G69" s="25"/>
    </row>
    <row r="70" spans="1:7" x14ac:dyDescent="0.25">
      <c r="A70" s="25"/>
      <c r="B70" s="25"/>
      <c r="C70" s="25"/>
      <c r="D70" s="25"/>
      <c r="E70" s="34"/>
      <c r="F70" s="25"/>
      <c r="G70" s="25"/>
    </row>
    <row r="71" spans="1:7" x14ac:dyDescent="0.25">
      <c r="A71" s="25"/>
      <c r="B71" s="25"/>
      <c r="C71" s="25"/>
      <c r="D71" s="25"/>
      <c r="E71" s="34"/>
      <c r="F71" s="25"/>
      <c r="G71" s="25"/>
    </row>
    <row r="72" spans="1:7" x14ac:dyDescent="0.25">
      <c r="A72" s="25"/>
      <c r="B72" s="25"/>
      <c r="C72" s="25"/>
      <c r="D72" s="25"/>
      <c r="E72" s="34"/>
      <c r="F72" s="25"/>
      <c r="G72" s="25"/>
    </row>
    <row r="73" spans="1:7" x14ac:dyDescent="0.25">
      <c r="A73" s="25"/>
      <c r="B73" s="25"/>
      <c r="C73" s="25"/>
      <c r="D73" s="25"/>
      <c r="E73" s="34"/>
      <c r="F73" s="25"/>
      <c r="G73" s="25"/>
    </row>
    <row r="74" spans="1:7" x14ac:dyDescent="0.25">
      <c r="A74" s="25"/>
      <c r="B74" s="25"/>
      <c r="C74" s="25"/>
      <c r="D74" s="25"/>
      <c r="E74" s="34"/>
      <c r="F74" s="25"/>
      <c r="G74" s="25"/>
    </row>
    <row r="75" spans="1:7" x14ac:dyDescent="0.25">
      <c r="A75" s="25"/>
      <c r="B75" s="25"/>
      <c r="C75" s="25"/>
      <c r="D75" s="25"/>
      <c r="E75" s="34"/>
      <c r="F75" s="25"/>
      <c r="G75" s="25"/>
    </row>
    <row r="76" spans="1:7" x14ac:dyDescent="0.25">
      <c r="A76" s="25"/>
      <c r="B76" s="25"/>
      <c r="C76" s="25"/>
      <c r="D76" s="25"/>
      <c r="E76" s="34"/>
      <c r="F76" s="25"/>
      <c r="G76" s="25"/>
    </row>
  </sheetData>
  <mergeCells count="29">
    <mergeCell ref="A38:G38"/>
    <mergeCell ref="A55:E55"/>
    <mergeCell ref="A62:B62"/>
    <mergeCell ref="C62:F62"/>
    <mergeCell ref="D63:F63"/>
    <mergeCell ref="D64:F64"/>
    <mergeCell ref="A2:G2"/>
    <mergeCell ref="B6:G6"/>
    <mergeCell ref="B7:G7"/>
    <mergeCell ref="B8:G8"/>
    <mergeCell ref="A1:G1"/>
    <mergeCell ref="B4:G4"/>
    <mergeCell ref="B3:G3"/>
    <mergeCell ref="A54:G54"/>
    <mergeCell ref="A44:G44"/>
    <mergeCell ref="B45:G45"/>
    <mergeCell ref="B53:E53"/>
    <mergeCell ref="B5:G5"/>
    <mergeCell ref="B28:E28"/>
    <mergeCell ref="B30:G30"/>
    <mergeCell ref="B18:G18"/>
    <mergeCell ref="A9:G9"/>
    <mergeCell ref="B16:E16"/>
    <mergeCell ref="A17:G17"/>
    <mergeCell ref="B11:G11"/>
    <mergeCell ref="B39:G39"/>
    <mergeCell ref="B43:E43"/>
    <mergeCell ref="A29:G29"/>
    <mergeCell ref="B37:E37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13" zoomScaleNormal="100" workbookViewId="0">
      <selection activeCell="E31" sqref="E31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4" width="10.28515625" customWidth="1"/>
    <col min="15" max="15" width="11.7109375" bestFit="1" customWidth="1"/>
    <col min="17" max="17" width="10.140625" bestFit="1" customWidth="1"/>
  </cols>
  <sheetData>
    <row r="1" spans="1:17" ht="15" customHeight="1" x14ac:dyDescent="0.25">
      <c r="A1" s="120" t="s">
        <v>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7" ht="15" customHeight="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spans="1:17" ht="8.25" customHeight="1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7" ht="15" customHeight="1" x14ac:dyDescent="0.25">
      <c r="A4" s="54" t="s">
        <v>22</v>
      </c>
      <c r="B4" s="138" t="str">
        <f>Orçamento!B5</f>
        <v>CONTRATAÇÃO DE OBRA DE CONSTRUÇÃO DE UMA PONTE DE CONCRETO SOBRE O RIO DO MEIO.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85"/>
    </row>
    <row r="5" spans="1:17" ht="14.25" customHeight="1" x14ac:dyDescent="0.25">
      <c r="A5" s="48" t="s">
        <v>1</v>
      </c>
      <c r="B5" s="138" t="str">
        <f>Orçamento!B6</f>
        <v>RIO DO MEIO ‐ MORRO GRANDE/SC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85"/>
    </row>
    <row r="6" spans="1:17" x14ac:dyDescent="0.25">
      <c r="A6" s="48" t="s">
        <v>2</v>
      </c>
      <c r="B6" s="131">
        <f>Orçamento!B7</f>
        <v>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1:17" x14ac:dyDescent="0.25">
      <c r="A7" s="49" t="s">
        <v>3</v>
      </c>
      <c r="B7" s="133">
        <f>Orçamento!B8</f>
        <v>0.25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4"/>
    </row>
    <row r="8" spans="1:17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</row>
    <row r="9" spans="1:17" x14ac:dyDescent="0.25">
      <c r="A9" s="129" t="s">
        <v>13</v>
      </c>
      <c r="B9" s="129" t="s">
        <v>14</v>
      </c>
      <c r="C9" s="129"/>
      <c r="D9" s="129"/>
      <c r="E9" s="117" t="s">
        <v>15</v>
      </c>
      <c r="F9" s="118"/>
      <c r="G9" s="118"/>
      <c r="H9" s="118"/>
      <c r="I9" s="118"/>
      <c r="J9" s="118"/>
      <c r="K9" s="118"/>
      <c r="L9" s="118"/>
      <c r="M9" s="118"/>
      <c r="N9" s="119"/>
      <c r="O9" s="129" t="s">
        <v>16</v>
      </c>
      <c r="P9" s="129"/>
    </row>
    <row r="10" spans="1:17" x14ac:dyDescent="0.25">
      <c r="A10" s="129"/>
      <c r="B10" s="129"/>
      <c r="C10" s="129"/>
      <c r="D10" s="129"/>
      <c r="E10" s="130" t="s">
        <v>17</v>
      </c>
      <c r="F10" s="130"/>
      <c r="G10" s="130" t="s">
        <v>18</v>
      </c>
      <c r="H10" s="130"/>
      <c r="I10" s="130" t="s">
        <v>46</v>
      </c>
      <c r="J10" s="130"/>
      <c r="K10" s="130" t="s">
        <v>96</v>
      </c>
      <c r="L10" s="130"/>
      <c r="M10" s="130" t="s">
        <v>97</v>
      </c>
      <c r="N10" s="130"/>
      <c r="O10" s="129"/>
      <c r="P10" s="129"/>
    </row>
    <row r="11" spans="1:17" ht="15.75" thickBot="1" x14ac:dyDescent="0.3">
      <c r="A11" s="129"/>
      <c r="B11" s="129"/>
      <c r="C11" s="129"/>
      <c r="D11" s="129"/>
      <c r="E11" s="18" t="s">
        <v>19</v>
      </c>
      <c r="F11" s="18" t="s">
        <v>20</v>
      </c>
      <c r="G11" s="17" t="s">
        <v>19</v>
      </c>
      <c r="H11" s="17" t="s">
        <v>20</v>
      </c>
      <c r="I11" s="18" t="s">
        <v>19</v>
      </c>
      <c r="J11" s="18" t="s">
        <v>20</v>
      </c>
      <c r="K11" s="18"/>
      <c r="L11" s="18"/>
      <c r="M11" s="18"/>
      <c r="N11" s="18"/>
      <c r="O11" s="18" t="s">
        <v>19</v>
      </c>
      <c r="P11" s="18" t="s">
        <v>20</v>
      </c>
    </row>
    <row r="12" spans="1:17" x14ac:dyDescent="0.25">
      <c r="A12" s="6">
        <v>1</v>
      </c>
      <c r="B12" s="115" t="str">
        <f>Orçamento!B11</f>
        <v>SERVIÇOS INICIAIS</v>
      </c>
      <c r="C12" s="115"/>
      <c r="D12" s="116"/>
      <c r="E12" s="3">
        <f>O12*F12</f>
        <v>0</v>
      </c>
      <c r="F12" s="21">
        <v>1</v>
      </c>
      <c r="G12" s="56">
        <f>$O$12*H12</f>
        <v>0</v>
      </c>
      <c r="H12" s="19">
        <v>0</v>
      </c>
      <c r="I12" s="3">
        <f>$O$12*J12</f>
        <v>0</v>
      </c>
      <c r="J12" s="21">
        <v>0</v>
      </c>
      <c r="K12" s="72">
        <f>O12*L12</f>
        <v>0</v>
      </c>
      <c r="L12" s="21">
        <v>0</v>
      </c>
      <c r="M12" s="72">
        <f>$O$12*N12</f>
        <v>0</v>
      </c>
      <c r="N12" s="21">
        <v>0</v>
      </c>
      <c r="O12" s="3">
        <f>Orçamento!F16</f>
        <v>0</v>
      </c>
      <c r="P12" s="44" t="e">
        <f>O12*$P$17/$O$17</f>
        <v>#DIV/0!</v>
      </c>
    </row>
    <row r="13" spans="1:17" x14ac:dyDescent="0.25">
      <c r="A13" s="6">
        <v>2</v>
      </c>
      <c r="B13" s="115" t="str">
        <f>Orçamento!B18</f>
        <v>INFRAESTRUTURA</v>
      </c>
      <c r="C13" s="115"/>
      <c r="D13" s="116"/>
      <c r="E13" s="4">
        <f>$O$13*F13</f>
        <v>0</v>
      </c>
      <c r="F13" s="22">
        <v>0.7</v>
      </c>
      <c r="G13" s="57">
        <f>$O$13*H13</f>
        <v>0</v>
      </c>
      <c r="H13" s="20">
        <v>0.3</v>
      </c>
      <c r="I13" s="4">
        <f>$O$13*J13</f>
        <v>0</v>
      </c>
      <c r="J13" s="22">
        <v>0</v>
      </c>
      <c r="K13" s="46">
        <f t="shared" ref="K13:K16" si="0">O13*L13</f>
        <v>0</v>
      </c>
      <c r="L13" s="22">
        <v>0</v>
      </c>
      <c r="M13" s="46">
        <f>$O$13*N13</f>
        <v>0</v>
      </c>
      <c r="N13" s="22">
        <v>0</v>
      </c>
      <c r="O13" s="4">
        <f>Orçamento!F28</f>
        <v>0</v>
      </c>
      <c r="P13" s="45" t="e">
        <f>O13*$P$17/$O$17</f>
        <v>#DIV/0!</v>
      </c>
      <c r="Q13" s="1"/>
    </row>
    <row r="14" spans="1:17" x14ac:dyDescent="0.25">
      <c r="A14" s="6">
        <v>3</v>
      </c>
      <c r="B14" s="115" t="str">
        <f>Orçamento!B30</f>
        <v>MESO-ESTRUTURA</v>
      </c>
      <c r="C14" s="115"/>
      <c r="D14" s="116"/>
      <c r="E14" s="4">
        <f>$O$14*F14</f>
        <v>0</v>
      </c>
      <c r="F14" s="23">
        <v>0</v>
      </c>
      <c r="G14" s="57">
        <f>$O$14*H14</f>
        <v>0</v>
      </c>
      <c r="H14" s="20">
        <v>0.3</v>
      </c>
      <c r="I14" s="4">
        <f>$O$14*J14</f>
        <v>0</v>
      </c>
      <c r="J14" s="23">
        <v>0.7</v>
      </c>
      <c r="K14" s="46">
        <f t="shared" si="0"/>
        <v>0</v>
      </c>
      <c r="L14" s="23">
        <v>0</v>
      </c>
      <c r="M14" s="46">
        <f>$O$14*N14</f>
        <v>0</v>
      </c>
      <c r="N14" s="23">
        <v>0</v>
      </c>
      <c r="O14" s="4">
        <f>Orçamento!F37</f>
        <v>0</v>
      </c>
      <c r="P14" s="45" t="e">
        <f>O14*$P$17/$O$17</f>
        <v>#DIV/0!</v>
      </c>
      <c r="Q14" s="1"/>
    </row>
    <row r="15" spans="1:17" x14ac:dyDescent="0.25">
      <c r="A15" s="6">
        <v>4</v>
      </c>
      <c r="B15" s="115" t="str">
        <f>Orçamento!B39</f>
        <v>SUPRA ESTRUTURA</v>
      </c>
      <c r="C15" s="115"/>
      <c r="D15" s="116"/>
      <c r="E15" s="4">
        <f>$O$15*F15</f>
        <v>0</v>
      </c>
      <c r="F15" s="23">
        <v>0</v>
      </c>
      <c r="G15" s="57">
        <f>$O$15*H15</f>
        <v>0</v>
      </c>
      <c r="H15" s="20">
        <v>0</v>
      </c>
      <c r="I15" s="4">
        <f>$O$15*J15</f>
        <v>0</v>
      </c>
      <c r="J15" s="23">
        <v>0.3</v>
      </c>
      <c r="K15" s="46">
        <f t="shared" si="0"/>
        <v>0</v>
      </c>
      <c r="L15" s="23">
        <v>0.7</v>
      </c>
      <c r="M15" s="46">
        <f>$O$15*N15</f>
        <v>0</v>
      </c>
      <c r="N15" s="23">
        <v>0</v>
      </c>
      <c r="O15" s="46">
        <f>Orçamento!F43</f>
        <v>0</v>
      </c>
      <c r="P15" s="45" t="e">
        <f>O15*$P$17/$O$17</f>
        <v>#DIV/0!</v>
      </c>
      <c r="Q15" s="1"/>
    </row>
    <row r="16" spans="1:17" ht="15.75" thickBot="1" x14ac:dyDescent="0.3">
      <c r="A16" s="6">
        <v>5</v>
      </c>
      <c r="B16" s="116" t="str">
        <f>Orçamento!B45</f>
        <v>SERVIÇOS FINAIS</v>
      </c>
      <c r="C16" s="160"/>
      <c r="D16" s="160"/>
      <c r="E16" s="4">
        <f>$O$15*F16</f>
        <v>0</v>
      </c>
      <c r="F16" s="23">
        <v>0</v>
      </c>
      <c r="G16" s="57">
        <f>$O$15*H16</f>
        <v>0</v>
      </c>
      <c r="H16" s="20">
        <v>0</v>
      </c>
      <c r="I16" s="4">
        <f>$O$16*J16</f>
        <v>0</v>
      </c>
      <c r="J16" s="23">
        <v>0</v>
      </c>
      <c r="K16" s="73">
        <f t="shared" si="0"/>
        <v>0</v>
      </c>
      <c r="L16" s="23">
        <v>0.3</v>
      </c>
      <c r="M16" s="73">
        <f>$O$16*N16</f>
        <v>0</v>
      </c>
      <c r="N16" s="23">
        <v>0.7</v>
      </c>
      <c r="O16" s="46">
        <f>Orçamento!F53</f>
        <v>0</v>
      </c>
      <c r="P16" s="45" t="e">
        <f>O16*$P$17/$O$17</f>
        <v>#DIV/0!</v>
      </c>
      <c r="Q16" s="1"/>
    </row>
    <row r="17" spans="1:17" ht="15.75" thickBot="1" x14ac:dyDescent="0.3">
      <c r="A17" s="151"/>
      <c r="B17" s="148" t="s">
        <v>28</v>
      </c>
      <c r="C17" s="149"/>
      <c r="D17" s="150"/>
      <c r="E17" s="154">
        <f>SUM(E12:E16)</f>
        <v>0</v>
      </c>
      <c r="F17" s="155"/>
      <c r="G17" s="166">
        <f>SUM(G12:G16)</f>
        <v>0</v>
      </c>
      <c r="H17" s="167"/>
      <c r="I17" s="154">
        <f>SUM(I12:I16)</f>
        <v>0</v>
      </c>
      <c r="J17" s="155"/>
      <c r="K17" s="154">
        <f>SUM(K12:K16)</f>
        <v>0</v>
      </c>
      <c r="L17" s="155"/>
      <c r="M17" s="154">
        <f>SUM(M12:M16)</f>
        <v>0</v>
      </c>
      <c r="N17" s="155"/>
      <c r="O17" s="47">
        <f>SUM(O12:O16)</f>
        <v>0</v>
      </c>
      <c r="P17" s="47">
        <v>100</v>
      </c>
      <c r="Q17" s="1"/>
    </row>
    <row r="18" spans="1:17" x14ac:dyDescent="0.25">
      <c r="A18" s="152"/>
      <c r="B18" s="139" t="s">
        <v>29</v>
      </c>
      <c r="C18" s="140"/>
      <c r="D18" s="141"/>
      <c r="E18" s="156">
        <f>E17</f>
        <v>0</v>
      </c>
      <c r="F18" s="157"/>
      <c r="G18" s="168">
        <f>E18+G17</f>
        <v>0</v>
      </c>
      <c r="H18" s="169"/>
      <c r="I18" s="168">
        <f>G18+I17</f>
        <v>0</v>
      </c>
      <c r="J18" s="169"/>
      <c r="K18" s="168">
        <f>SUM(K17+I18)</f>
        <v>0</v>
      </c>
      <c r="L18" s="169"/>
      <c r="M18" s="168">
        <f>SUM(M17+K18)</f>
        <v>0</v>
      </c>
      <c r="N18" s="169"/>
      <c r="O18" s="161"/>
      <c r="P18" s="162"/>
    </row>
    <row r="19" spans="1:17" x14ac:dyDescent="0.25">
      <c r="A19" s="152"/>
      <c r="B19" s="142" t="s">
        <v>30</v>
      </c>
      <c r="C19" s="143"/>
      <c r="D19" s="144"/>
      <c r="E19" s="158" t="e">
        <f>E17*100/$O$17</f>
        <v>#DIV/0!</v>
      </c>
      <c r="F19" s="159"/>
      <c r="G19" s="158" t="e">
        <f>G17*100/$O$17</f>
        <v>#DIV/0!</v>
      </c>
      <c r="H19" s="159"/>
      <c r="I19" s="158" t="e">
        <f>I17*100/$O$17</f>
        <v>#DIV/0!</v>
      </c>
      <c r="J19" s="159"/>
      <c r="K19" s="158" t="e">
        <f>K17*100/$O$17</f>
        <v>#DIV/0!</v>
      </c>
      <c r="L19" s="159"/>
      <c r="M19" s="158" t="e">
        <f>M17*100/$O$17</f>
        <v>#DIV/0!</v>
      </c>
      <c r="N19" s="159"/>
      <c r="O19" s="161"/>
      <c r="P19" s="162"/>
    </row>
    <row r="20" spans="1:17" ht="15.75" thickBot="1" x14ac:dyDescent="0.3">
      <c r="A20" s="153"/>
      <c r="B20" s="145" t="s">
        <v>21</v>
      </c>
      <c r="C20" s="146"/>
      <c r="D20" s="147"/>
      <c r="E20" s="164" t="e">
        <f>E18*100/$O$17</f>
        <v>#DIV/0!</v>
      </c>
      <c r="F20" s="165"/>
      <c r="G20" s="170" t="e">
        <f>SUM(E20+G19)</f>
        <v>#DIV/0!</v>
      </c>
      <c r="H20" s="171"/>
      <c r="I20" s="170" t="e">
        <f>SUM(G20+I19)</f>
        <v>#DIV/0!</v>
      </c>
      <c r="J20" s="171"/>
      <c r="K20" s="170" t="e">
        <f>SUM(I20+K19)</f>
        <v>#DIV/0!</v>
      </c>
      <c r="L20" s="171"/>
      <c r="M20" s="170" t="e">
        <f>SUM(K20+M19)</f>
        <v>#DIV/0!</v>
      </c>
      <c r="N20" s="171"/>
      <c r="O20" s="86"/>
      <c r="P20" s="163"/>
    </row>
    <row r="24" spans="1:17" x14ac:dyDescent="0.25">
      <c r="A24" s="5"/>
      <c r="B24" s="5"/>
      <c r="C24" s="5"/>
      <c r="D24" s="5"/>
      <c r="E24" s="5"/>
      <c r="F24" s="5"/>
      <c r="G24" s="5"/>
    </row>
    <row r="25" spans="1:17" x14ac:dyDescent="0.25">
      <c r="B25" s="172"/>
      <c r="C25" s="172"/>
      <c r="D25" s="172"/>
      <c r="E25" s="172"/>
      <c r="F25" s="172"/>
      <c r="G25" s="172"/>
      <c r="H25" s="173"/>
    </row>
    <row r="26" spans="1:17" x14ac:dyDescent="0.25">
      <c r="B26" s="178" t="s">
        <v>101</v>
      </c>
      <c r="C26" s="178"/>
      <c r="D26" s="178"/>
      <c r="E26" s="178"/>
      <c r="F26" s="178"/>
      <c r="G26" s="179" t="s">
        <v>102</v>
      </c>
      <c r="H26" s="179"/>
      <c r="I26" s="179"/>
      <c r="J26" s="179"/>
      <c r="K26" s="179"/>
    </row>
    <row r="27" spans="1:17" ht="15.75" x14ac:dyDescent="0.25">
      <c r="B27" s="175" t="s">
        <v>103</v>
      </c>
      <c r="C27" s="176"/>
      <c r="E27" s="180"/>
      <c r="F27" s="180"/>
      <c r="G27" s="175" t="s">
        <v>103</v>
      </c>
    </row>
    <row r="28" spans="1:17" ht="15.75" x14ac:dyDescent="0.25">
      <c r="B28" s="175" t="s">
        <v>104</v>
      </c>
      <c r="C28" s="176"/>
      <c r="E28" s="180"/>
      <c r="F28" s="180"/>
      <c r="G28" s="175" t="s">
        <v>104</v>
      </c>
    </row>
  </sheetData>
  <mergeCells count="47">
    <mergeCell ref="G26:K26"/>
    <mergeCell ref="M17:N17"/>
    <mergeCell ref="M18:N18"/>
    <mergeCell ref="B13:D13"/>
    <mergeCell ref="M20:N20"/>
    <mergeCell ref="B14:D14"/>
    <mergeCell ref="O18:P20"/>
    <mergeCell ref="E20:F20"/>
    <mergeCell ref="G17:H17"/>
    <mergeCell ref="G18:H18"/>
    <mergeCell ref="G19:H19"/>
    <mergeCell ref="G20:H20"/>
    <mergeCell ref="I17:J17"/>
    <mergeCell ref="I18:J18"/>
    <mergeCell ref="I20:J20"/>
    <mergeCell ref="I19:J19"/>
    <mergeCell ref="K17:L17"/>
    <mergeCell ref="K18:L18"/>
    <mergeCell ref="M19:N19"/>
    <mergeCell ref="K19:L19"/>
    <mergeCell ref="K20:L20"/>
    <mergeCell ref="B15:D15"/>
    <mergeCell ref="B18:D18"/>
    <mergeCell ref="B19:D19"/>
    <mergeCell ref="B20:D20"/>
    <mergeCell ref="B17:D17"/>
    <mergeCell ref="A17:A20"/>
    <mergeCell ref="E17:F17"/>
    <mergeCell ref="E18:F18"/>
    <mergeCell ref="E19:F19"/>
    <mergeCell ref="B16:D16"/>
    <mergeCell ref="B12:D12"/>
    <mergeCell ref="E9:N9"/>
    <mergeCell ref="A1:P3"/>
    <mergeCell ref="O9:P10"/>
    <mergeCell ref="E10:F10"/>
    <mergeCell ref="G10:H10"/>
    <mergeCell ref="B6:P6"/>
    <mergeCell ref="B7:P7"/>
    <mergeCell ref="A8:P8"/>
    <mergeCell ref="B4:P4"/>
    <mergeCell ref="B5:P5"/>
    <mergeCell ref="I10:J10"/>
    <mergeCell ref="K10:L10"/>
    <mergeCell ref="M10:N10"/>
    <mergeCell ref="A9:A11"/>
    <mergeCell ref="B9:D11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2017-03-29T13:33:47Z</cp:lastPrinted>
  <dcterms:created xsi:type="dcterms:W3CDTF">2015-12-07T12:00:04Z</dcterms:created>
  <dcterms:modified xsi:type="dcterms:W3CDTF">2019-07-11T17:16:48Z</dcterms:modified>
</cp:coreProperties>
</file>