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Editais\Editais 2018\Prefeitura\Processo nº 18-2018 - Pavimentação Rod. Marlene Piazza Zuchinali\"/>
    </mc:Choice>
  </mc:AlternateContent>
  <bookViews>
    <workbookView xWindow="0" yWindow="0" windowWidth="20490" windowHeight="7755"/>
  </bookViews>
  <sheets>
    <sheet name="Orçamento" sheetId="2" r:id="rId1"/>
    <sheet name="Cronogram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36" i="2"/>
  <c r="F37" i="2"/>
  <c r="F38" i="2"/>
  <c r="F34" i="2"/>
  <c r="F23" i="2"/>
  <c r="F24" i="2"/>
  <c r="F25" i="2"/>
  <c r="F26" i="2"/>
  <c r="F27" i="2" l="1"/>
  <c r="G10" i="1" s="1"/>
  <c r="G13" i="1" s="1"/>
  <c r="F39" i="2"/>
  <c r="K12" i="1" s="1"/>
  <c r="C10" i="1"/>
  <c r="C13" i="1" s="1"/>
  <c r="E10" i="1" l="1"/>
  <c r="E13" i="1" s="1"/>
  <c r="I10" i="1"/>
  <c r="I13" i="1" s="1"/>
  <c r="F41" i="2"/>
  <c r="B7" i="2" s="1"/>
  <c r="K10" i="1"/>
  <c r="K13" i="1" s="1"/>
  <c r="C14" i="1"/>
  <c r="E14" i="1" s="1"/>
  <c r="G14" i="1" s="1"/>
  <c r="I14" i="1" l="1"/>
  <c r="K14" i="1" l="1"/>
  <c r="B5" i="1" s="1"/>
  <c r="L13" i="1" l="1"/>
  <c r="L14" i="1"/>
  <c r="H13" i="1"/>
  <c r="D13" i="1"/>
  <c r="J13" i="1"/>
  <c r="F13" i="1"/>
  <c r="H14" i="1"/>
  <c r="F14" i="1"/>
  <c r="D14" i="1"/>
  <c r="J14" i="1"/>
</calcChain>
</file>

<file path=xl/sharedStrings.xml><?xml version="1.0" encoding="utf-8"?>
<sst xmlns="http://schemas.openxmlformats.org/spreadsheetml/2006/main" count="143" uniqueCount="85">
  <si>
    <t>CRONOGRAMA FÍSICO E FINANCEIRO</t>
  </si>
  <si>
    <t>ITENS DE SERVIÇO</t>
  </si>
  <si>
    <t>MÊS 01</t>
  </si>
  <si>
    <t>MÊS 02</t>
  </si>
  <si>
    <t>MÊS 03</t>
  </si>
  <si>
    <t>MÊS 04</t>
  </si>
  <si>
    <t>MÊS 05</t>
  </si>
  <si>
    <t>ITEM</t>
  </si>
  <si>
    <t>DESCRIÇÃO DO ITEM</t>
  </si>
  <si>
    <t>VALOR (R$)</t>
  </si>
  <si>
    <t>%</t>
  </si>
  <si>
    <t>PAVIMENTAÇÃO</t>
  </si>
  <si>
    <t>DRENAGEM</t>
  </si>
  <si>
    <t>SINALIZAÇÃO</t>
  </si>
  <si>
    <t> 0,00</t>
  </si>
  <si>
    <t>VALOR MENSAL DA OBRA (R$)</t>
  </si>
  <si>
    <t>VALOR ACUMULADO DA OBRA (R$)</t>
  </si>
  <si>
    <t xml:space="preserve">PLANILHA QUANTITATIVA E ORÇAMENTÁRIA </t>
  </si>
  <si>
    <t>RAZÃO SOCIAL:</t>
  </si>
  <si>
    <t>CNPJ:</t>
  </si>
  <si>
    <t>OBRA:</t>
  </si>
  <si>
    <t>Valor TotaI:</t>
  </si>
  <si>
    <t>Valor do BDI:</t>
  </si>
  <si>
    <t>OBRA: PAVIMENTAÇÃO E DRENAGEM DA RODOVIA MUNICIPAL MARLENE PIAZZA ZUCHINALLI.</t>
  </si>
  <si>
    <t>BDI Utilizado: 22,99%.</t>
  </si>
  <si>
    <t>Unidade</t>
  </si>
  <si>
    <t xml:space="preserve">Quantidade </t>
  </si>
  <si>
    <t>Custo Unitário (R$)</t>
  </si>
  <si>
    <t>Custo Total (R$)</t>
  </si>
  <si>
    <t>1.1</t>
  </si>
  <si>
    <r>
      <t xml:space="preserve">Placa De Obra Em Chapa De Aco Galvanizado </t>
    </r>
    <r>
      <rPr>
        <b/>
        <sz val="8"/>
        <color rgb="FF000000"/>
        <rFont val="Arial"/>
        <family val="2"/>
      </rPr>
      <t>(Físico)</t>
    </r>
    <r>
      <rPr>
        <sz val="8"/>
        <color rgb="FF000000"/>
        <rFont val="Arial"/>
        <family val="2"/>
      </rPr>
      <t xml:space="preserve"> </t>
    </r>
  </si>
  <si>
    <t>m2</t>
  </si>
  <si>
    <t>1.2</t>
  </si>
  <si>
    <r>
      <t xml:space="preserve">Remoção mecanizada de revestimento betuminoso </t>
    </r>
    <r>
      <rPr>
        <b/>
        <sz val="8"/>
        <color rgb="FF000000"/>
        <rFont val="Arial"/>
        <family val="2"/>
      </rPr>
      <t>(Físico)</t>
    </r>
  </si>
  <si>
    <t>m3</t>
  </si>
  <si>
    <t>1.3</t>
  </si>
  <si>
    <r>
      <t xml:space="preserve">Escavacão mecanica a céu aberto, em material de 1ª cat., com escavadeira hidraulica, capacidade de 0,78m3 </t>
    </r>
    <r>
      <rPr>
        <b/>
        <sz val="8"/>
        <color rgb="FF000000"/>
        <rFont val="Arial"/>
        <family val="2"/>
      </rPr>
      <t>(Físico)</t>
    </r>
  </si>
  <si>
    <t>1.4</t>
  </si>
  <si>
    <r>
      <t xml:space="preserve">Transporte Com Caminhão Basculante De 10 M3, Em Via Urbana Em Revestimento Primário - Dmt - 0,80Km  </t>
    </r>
    <r>
      <rPr>
        <b/>
        <sz val="8"/>
        <color rgb="FF000000"/>
        <rFont val="Arial"/>
        <family val="2"/>
      </rPr>
      <t>(Físico)</t>
    </r>
  </si>
  <si>
    <t>m3/km</t>
  </si>
  <si>
    <t>1.5</t>
  </si>
  <si>
    <r>
      <t xml:space="preserve">Fornecimento, Extração, Carga E Descarga De Seixo Bruto Com Equivalente De Areia ≥ 40% </t>
    </r>
    <r>
      <rPr>
        <b/>
        <sz val="8"/>
        <color rgb="FF000000"/>
        <rFont val="Arial"/>
        <family val="2"/>
      </rPr>
      <t>(Físico)</t>
    </r>
  </si>
  <si>
    <t>1.6</t>
  </si>
  <si>
    <r>
      <t xml:space="preserve">Transporte Com Caminhão Basculante De 10 M3, Em Via Urbana Pavimentada, Af_04/2016 - Dmt-2,30 Km </t>
    </r>
    <r>
      <rPr>
        <b/>
        <sz val="8"/>
        <color rgb="FF000000"/>
        <rFont val="Arial"/>
        <family val="2"/>
      </rPr>
      <t>(Físico)</t>
    </r>
  </si>
  <si>
    <t>1.7</t>
  </si>
  <si>
    <r>
      <t xml:space="preserve">Espalhamento e compactação de aterros em rocha </t>
    </r>
    <r>
      <rPr>
        <b/>
        <sz val="8"/>
        <color rgb="FF000000"/>
        <rFont val="Arial"/>
        <family val="2"/>
      </rPr>
      <t>(Físico)</t>
    </r>
  </si>
  <si>
    <t>1.8</t>
  </si>
  <si>
    <r>
      <t xml:space="preserve">Regularização e Compactação do sub Leito até 20cm de espessura </t>
    </r>
    <r>
      <rPr>
        <b/>
        <sz val="8"/>
        <color rgb="FF000000"/>
        <rFont val="Arial"/>
        <family val="2"/>
      </rPr>
      <t>(Físico)</t>
    </r>
  </si>
  <si>
    <t>1.9</t>
  </si>
  <si>
    <r>
      <t xml:space="preserve">Execução E Compactação De Base E Ou Sub Base Com Brita Graduada Simples - Exclusive Carga E Transporte. Af_09/2017 </t>
    </r>
    <r>
      <rPr>
        <b/>
        <sz val="8"/>
        <color rgb="FF000000"/>
        <rFont val="Arial"/>
        <family val="2"/>
      </rPr>
      <t>(Físico)</t>
    </r>
  </si>
  <si>
    <t>1.10</t>
  </si>
  <si>
    <r>
      <t xml:space="preserve">Transporte Com Caminhão Basculante De 10 M3, Em Via Urbana Pavimentada, Af_04/2016 - Dmt-90,33 Km </t>
    </r>
    <r>
      <rPr>
        <b/>
        <sz val="8"/>
        <color rgb="FF000000"/>
        <rFont val="Arial"/>
        <family val="2"/>
      </rPr>
      <t>(Físico)</t>
    </r>
  </si>
  <si>
    <t>1.11</t>
  </si>
  <si>
    <r>
      <t xml:space="preserve">Execução De Imprimação Com Asfalto Diluído Cm-30. Af_09/2017 </t>
    </r>
    <r>
      <rPr>
        <b/>
        <sz val="8"/>
        <color rgb="FF000000"/>
        <rFont val="Arial"/>
        <family val="2"/>
      </rPr>
      <t>(Financeiro)</t>
    </r>
  </si>
  <si>
    <t>1.12</t>
  </si>
  <si>
    <r>
      <t xml:space="preserve">Pintura De Ligacao Com Emulsao Rr-2C </t>
    </r>
    <r>
      <rPr>
        <b/>
        <sz val="8"/>
        <color rgb="FF000000"/>
        <rFont val="Arial"/>
        <family val="2"/>
      </rPr>
      <t>(Financeiro)</t>
    </r>
  </si>
  <si>
    <t>1.13</t>
  </si>
  <si>
    <r>
      <t xml:space="preserve">Construção De Pavimento Com Aplicação De Concreto Betuminoso Usinado A Quente (Cbuq), Camada De Rolamento, Com Espessura De 5,0 Cm Exclusive Transporte. Af_03/2017 </t>
    </r>
    <r>
      <rPr>
        <b/>
        <sz val="8"/>
        <color rgb="FF000000"/>
        <rFont val="Arial"/>
        <family val="2"/>
      </rPr>
      <t>(Financeiro)</t>
    </r>
  </si>
  <si>
    <t>1.14</t>
  </si>
  <si>
    <r>
      <t xml:space="preserve">Transporte Com Caminhão Basculante De 10 M3, Em Via Urbana Pavimentada, Dmt Acima De 30 Km Af_04/2016 - Dmt-90,33 Km (Usina Até Obra) </t>
    </r>
    <r>
      <rPr>
        <b/>
        <sz val="8"/>
        <color rgb="FF000000"/>
        <rFont val="Arial"/>
        <family val="2"/>
      </rPr>
      <t>(Financeiro)</t>
    </r>
  </si>
  <si>
    <t>1.15</t>
  </si>
  <si>
    <t>Total do Item</t>
  </si>
  <si>
    <t>2.1</t>
  </si>
  <si>
    <r>
      <t xml:space="preserve">Execução de Dreno Profundo com Brita 1 e tubo pead Ø100mm </t>
    </r>
    <r>
      <rPr>
        <b/>
        <sz val="8"/>
        <color rgb="FF000000"/>
        <rFont val="Arial"/>
        <family val="2"/>
      </rPr>
      <t>(Físico)</t>
    </r>
  </si>
  <si>
    <t>m</t>
  </si>
  <si>
    <t>2.2.</t>
  </si>
  <si>
    <t>3.1</t>
  </si>
  <si>
    <r>
      <t xml:space="preserve">Sinalização Horizontal Com Tinta Retrorefletiva A Base De Resina Acrilica Com Microesferas De Vidro (Cor Branca ) </t>
    </r>
    <r>
      <rPr>
        <b/>
        <sz val="8"/>
        <color rgb="FF000000"/>
        <rFont val="Arial"/>
        <family val="2"/>
      </rPr>
      <t>(Financeiro)</t>
    </r>
  </si>
  <si>
    <t>3.2</t>
  </si>
  <si>
    <r>
      <t xml:space="preserve">Sinalização Horizontal Com Tinta Retrorefletiva A Base De Resina Acrilica Com Microesferas De Vidro (Cor Amarela) </t>
    </r>
    <r>
      <rPr>
        <b/>
        <sz val="8"/>
        <color rgb="FF000000"/>
        <rFont val="Arial"/>
        <family val="2"/>
      </rPr>
      <t xml:space="preserve">(Financeiro) </t>
    </r>
  </si>
  <si>
    <t>3.3</t>
  </si>
  <si>
    <r>
      <t xml:space="preserve">Sinalização Horizontal Com Tinta Retrorefletiva A Base De Resina Acrilica Com Microesferas De Vidro (Cor Azul) </t>
    </r>
    <r>
      <rPr>
        <b/>
        <sz val="8"/>
        <color rgb="FF000000"/>
        <rFont val="Arial"/>
        <family val="2"/>
      </rPr>
      <t>(Financeiro)</t>
    </r>
  </si>
  <si>
    <t>3.4</t>
  </si>
  <si>
    <r>
      <t xml:space="preserve">Confecção de placa em aço nº 16 galvanizado, com película retrorrefletiva tipo I + III </t>
    </r>
    <r>
      <rPr>
        <b/>
        <sz val="8"/>
        <color rgb="FF000000"/>
        <rFont val="Arial"/>
        <family val="2"/>
      </rPr>
      <t>(Financeiro)</t>
    </r>
  </si>
  <si>
    <t>3.5</t>
  </si>
  <si>
    <r>
      <t xml:space="preserve">Tubo  de aço preto com costura din 2440/NBR 5580 Classe Media DN 80mm, E=3,35mm, para placas de logradouros e de sinalização viaria, com fixação ao solo conforme detalhe em projeto </t>
    </r>
    <r>
      <rPr>
        <b/>
        <sz val="8"/>
        <color rgb="FF000000"/>
        <rFont val="Arial"/>
        <family val="2"/>
      </rPr>
      <t>(Financeiro)</t>
    </r>
  </si>
  <si>
    <t>3.6</t>
  </si>
  <si>
    <t>-</t>
  </si>
  <si>
    <t xml:space="preserve">TOTAL GERAL DA OBRA (FINANCEIRO) </t>
  </si>
  <si>
    <t>PAVIMENTAÇÃO E DRENAGEM DA RODOVIA MUNICIPAL MARLENE PIAZZA ZUCHINALLI.</t>
  </si>
  <si>
    <t>Processo Administrativo nº 18/2018</t>
  </si>
  <si>
    <t>Edital de Tomada de Preço nº 4/2018</t>
  </si>
  <si>
    <t>CRONOGRAMA FÍSICO FINANCEIRO</t>
  </si>
  <si>
    <t>RAZÃO SOCIAL</t>
  </si>
  <si>
    <t>Valor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</si>
</sst>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0" fontId="11" fillId="0" borderId="0" xfId="0" applyFont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7" xfId="0" applyNumberFormat="1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left" vertical="center"/>
    </xf>
    <xf numFmtId="10" fontId="2" fillId="0" borderId="9" xfId="0" applyNumberFormat="1" applyFont="1" applyBorder="1" applyAlignment="1" applyProtection="1">
      <alignment horizontal="left" vertical="center"/>
    </xf>
    <xf numFmtId="0" fontId="11" fillId="0" borderId="10" xfId="0" applyFont="1" applyBorder="1"/>
    <xf numFmtId="0" fontId="2" fillId="0" borderId="8" xfId="0" applyFont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3" fillId="0" borderId="16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6" xfId="0" applyFont="1" applyBorder="1" applyAlignment="1" applyProtection="1">
      <alignment horizontal="right" wrapText="1"/>
    </xf>
    <xf numFmtId="0" fontId="13" fillId="0" borderId="14" xfId="0" applyFont="1" applyBorder="1" applyAlignment="1" applyProtection="1">
      <alignment horizontal="right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7" xfId="0" applyNumberFormat="1" applyFont="1" applyFill="1" applyBorder="1" applyAlignment="1" applyProtection="1">
      <alignment horizontal="center"/>
    </xf>
    <xf numFmtId="10" fontId="2" fillId="0" borderId="0" xfId="0" applyNumberFormat="1" applyFont="1" applyBorder="1" applyAlignment="1" applyProtection="1">
      <alignment horizontal="center" vertical="center"/>
    </xf>
    <xf numFmtId="10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>
      <alignment horizontal="justify" vertical="center"/>
    </xf>
    <xf numFmtId="0" fontId="2" fillId="2" borderId="12" xfId="0" applyFont="1" applyFill="1" applyBorder="1" applyAlignment="1">
      <alignment horizontal="justify" vertical="center"/>
    </xf>
    <xf numFmtId="0" fontId="2" fillId="2" borderId="13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7" xfId="0" applyFont="1" applyFill="1" applyBorder="1" applyAlignment="1">
      <alignment horizontal="justify" vertical="center"/>
    </xf>
    <xf numFmtId="0" fontId="12" fillId="0" borderId="19" xfId="0" applyFont="1" applyBorder="1" applyAlignment="1">
      <alignment vertical="center" wrapText="1"/>
    </xf>
    <xf numFmtId="10" fontId="13" fillId="0" borderId="15" xfId="0" applyNumberFormat="1" applyFont="1" applyBorder="1" applyAlignment="1" applyProtection="1">
      <alignment horizontal="left" vertical="center"/>
    </xf>
    <xf numFmtId="10" fontId="13" fillId="0" borderId="5" xfId="0" applyNumberFormat="1" applyFont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4" fontId="13" fillId="0" borderId="0" xfId="0" applyNumberFormat="1" applyFont="1" applyBorder="1" applyAlignment="1" applyProtection="1">
      <alignment horizontal="left" vertical="center"/>
    </xf>
    <xf numFmtId="4" fontId="13" fillId="0" borderId="17" xfId="0" applyNumberFormat="1" applyFont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8" workbookViewId="0">
      <selection activeCell="E34" sqref="E34:E38"/>
    </sheetView>
  </sheetViews>
  <sheetFormatPr defaultRowHeight="15" x14ac:dyDescent="0.25"/>
  <cols>
    <col min="1" max="1" width="14.85546875" customWidth="1"/>
    <col min="2" max="2" width="40.85546875" customWidth="1"/>
    <col min="3" max="3" width="8.140625" customWidth="1"/>
    <col min="4" max="4" width="10.85546875" customWidth="1"/>
    <col min="5" max="5" width="13.28515625" customWidth="1"/>
    <col min="6" max="6" width="12.85546875" customWidth="1"/>
    <col min="7" max="7" width="10.28515625" customWidth="1"/>
  </cols>
  <sheetData>
    <row r="1" spans="1:8" ht="31.5" customHeight="1" thickBot="1" x14ac:dyDescent="0.3">
      <c r="A1" s="50" t="s">
        <v>17</v>
      </c>
      <c r="B1" s="51"/>
      <c r="C1" s="51"/>
      <c r="D1" s="51"/>
      <c r="E1" s="51"/>
      <c r="F1" s="51"/>
      <c r="G1" s="52"/>
    </row>
    <row r="2" spans="1:8" s="14" customFormat="1" ht="12" x14ac:dyDescent="0.2">
      <c r="A2" s="13" t="s">
        <v>18</v>
      </c>
      <c r="B2" s="53"/>
      <c r="C2" s="53"/>
      <c r="D2" s="53"/>
      <c r="E2" s="53"/>
      <c r="F2" s="53"/>
      <c r="G2" s="54"/>
    </row>
    <row r="3" spans="1:8" s="14" customFormat="1" ht="12" x14ac:dyDescent="0.2">
      <c r="A3" s="15" t="s">
        <v>19</v>
      </c>
      <c r="B3" s="53"/>
      <c r="C3" s="53"/>
      <c r="D3" s="53"/>
      <c r="E3" s="53"/>
      <c r="F3" s="53"/>
      <c r="G3" s="54"/>
    </row>
    <row r="4" spans="1:8" s="14" customFormat="1" ht="17.25" customHeight="1" x14ac:dyDescent="0.2">
      <c r="A4" s="16" t="s">
        <v>20</v>
      </c>
      <c r="B4" s="55" t="s">
        <v>79</v>
      </c>
      <c r="C4" s="55"/>
      <c r="D4" s="55"/>
      <c r="E4" s="55"/>
      <c r="F4" s="55"/>
      <c r="G4" s="56"/>
    </row>
    <row r="5" spans="1:8" s="14" customFormat="1" ht="15" customHeight="1" x14ac:dyDescent="0.2">
      <c r="A5" s="57" t="s">
        <v>80</v>
      </c>
      <c r="B5" s="58"/>
      <c r="C5" s="59"/>
      <c r="D5" s="59"/>
      <c r="E5" s="59"/>
      <c r="F5" s="59"/>
      <c r="G5" s="60"/>
      <c r="H5" s="17"/>
    </row>
    <row r="6" spans="1:8" s="14" customFormat="1" ht="12" x14ac:dyDescent="0.2">
      <c r="A6" s="57" t="s">
        <v>81</v>
      </c>
      <c r="B6" s="58"/>
      <c r="C6" s="18"/>
      <c r="D6" s="18"/>
      <c r="E6" s="18"/>
      <c r="F6" s="18"/>
      <c r="G6" s="19"/>
    </row>
    <row r="7" spans="1:8" s="14" customFormat="1" ht="12" x14ac:dyDescent="0.2">
      <c r="A7" s="20" t="s">
        <v>21</v>
      </c>
      <c r="B7" s="21">
        <f>F41</f>
        <v>0</v>
      </c>
      <c r="C7" s="61"/>
      <c r="D7" s="61"/>
      <c r="E7" s="61"/>
      <c r="F7" s="61"/>
      <c r="G7" s="62"/>
    </row>
    <row r="8" spans="1:8" s="14" customFormat="1" ht="12.75" thickBot="1" x14ac:dyDescent="0.25">
      <c r="A8" s="24" t="s">
        <v>22</v>
      </c>
      <c r="B8" s="22"/>
      <c r="C8" s="22"/>
      <c r="D8" s="22"/>
      <c r="E8" s="22"/>
      <c r="F8" s="22"/>
      <c r="G8" s="23"/>
    </row>
    <row r="9" spans="1:8" x14ac:dyDescent="0.25">
      <c r="A9" s="63" t="s">
        <v>23</v>
      </c>
      <c r="B9" s="64"/>
      <c r="C9" s="64"/>
      <c r="D9" s="64"/>
      <c r="E9" s="64"/>
      <c r="F9" s="64"/>
      <c r="G9" s="65"/>
    </row>
    <row r="10" spans="1:8" x14ac:dyDescent="0.25">
      <c r="A10" s="66" t="s">
        <v>24</v>
      </c>
      <c r="B10" s="67"/>
      <c r="C10" s="67"/>
      <c r="D10" s="67"/>
      <c r="E10" s="67"/>
      <c r="F10" s="67"/>
      <c r="G10" s="68"/>
    </row>
    <row r="11" spans="1:8" ht="22.5" x14ac:dyDescent="0.25">
      <c r="A11" s="31" t="s">
        <v>7</v>
      </c>
      <c r="B11" s="32" t="s">
        <v>1</v>
      </c>
      <c r="C11" s="33" t="s">
        <v>25</v>
      </c>
      <c r="D11" s="33" t="s">
        <v>26</v>
      </c>
      <c r="E11" s="34" t="s">
        <v>27</v>
      </c>
      <c r="F11" s="34" t="s">
        <v>28</v>
      </c>
      <c r="G11" s="33" t="s">
        <v>10</v>
      </c>
    </row>
    <row r="12" spans="1:8" x14ac:dyDescent="0.25">
      <c r="A12" s="31">
        <v>1</v>
      </c>
      <c r="B12" s="69" t="s">
        <v>11</v>
      </c>
      <c r="C12" s="69"/>
      <c r="D12" s="69"/>
      <c r="E12" s="69"/>
      <c r="F12" s="69"/>
      <c r="G12" s="69"/>
    </row>
    <row r="13" spans="1:8" s="25" customFormat="1" ht="23.25" customHeight="1" x14ac:dyDescent="0.25">
      <c r="A13" s="34" t="s">
        <v>29</v>
      </c>
      <c r="B13" s="35" t="s">
        <v>30</v>
      </c>
      <c r="C13" s="36" t="s">
        <v>31</v>
      </c>
      <c r="D13" s="37">
        <v>2.5</v>
      </c>
      <c r="E13" s="37" t="s">
        <v>77</v>
      </c>
      <c r="F13" s="37" t="s">
        <v>77</v>
      </c>
      <c r="G13" s="36"/>
    </row>
    <row r="14" spans="1:8" s="25" customFormat="1" ht="21" customHeight="1" x14ac:dyDescent="0.25">
      <c r="A14" s="34" t="s">
        <v>32</v>
      </c>
      <c r="B14" s="35" t="s">
        <v>33</v>
      </c>
      <c r="C14" s="36" t="s">
        <v>34</v>
      </c>
      <c r="D14" s="37">
        <v>109.37</v>
      </c>
      <c r="E14" s="37" t="s">
        <v>77</v>
      </c>
      <c r="F14" s="37" t="s">
        <v>77</v>
      </c>
      <c r="G14" s="36"/>
    </row>
    <row r="15" spans="1:8" s="25" customFormat="1" ht="37.5" customHeight="1" x14ac:dyDescent="0.25">
      <c r="A15" s="34" t="s">
        <v>35</v>
      </c>
      <c r="B15" s="35" t="s">
        <v>36</v>
      </c>
      <c r="C15" s="36" t="s">
        <v>34</v>
      </c>
      <c r="D15" s="37">
        <v>1901.02</v>
      </c>
      <c r="E15" s="37" t="s">
        <v>77</v>
      </c>
      <c r="F15" s="37" t="s">
        <v>77</v>
      </c>
      <c r="G15" s="36"/>
    </row>
    <row r="16" spans="1:8" s="25" customFormat="1" ht="33.75" customHeight="1" x14ac:dyDescent="0.25">
      <c r="A16" s="34" t="s">
        <v>37</v>
      </c>
      <c r="B16" s="35" t="s">
        <v>38</v>
      </c>
      <c r="C16" s="36" t="s">
        <v>39</v>
      </c>
      <c r="D16" s="37">
        <v>1520.82</v>
      </c>
      <c r="E16" s="37" t="s">
        <v>77</v>
      </c>
      <c r="F16" s="37" t="s">
        <v>77</v>
      </c>
      <c r="G16" s="36"/>
    </row>
    <row r="17" spans="1:7" s="25" customFormat="1" ht="34.5" customHeight="1" x14ac:dyDescent="0.25">
      <c r="A17" s="34" t="s">
        <v>40</v>
      </c>
      <c r="B17" s="35" t="s">
        <v>41</v>
      </c>
      <c r="C17" s="36" t="s">
        <v>34</v>
      </c>
      <c r="D17" s="37">
        <v>1421.56</v>
      </c>
      <c r="E17" s="37" t="s">
        <v>77</v>
      </c>
      <c r="F17" s="37" t="s">
        <v>77</v>
      </c>
      <c r="G17" s="36"/>
    </row>
    <row r="18" spans="1:7" s="25" customFormat="1" ht="34.5" customHeight="1" x14ac:dyDescent="0.25">
      <c r="A18" s="34" t="s">
        <v>42</v>
      </c>
      <c r="B18" s="35" t="s">
        <v>43</v>
      </c>
      <c r="C18" s="36" t="s">
        <v>39</v>
      </c>
      <c r="D18" s="37">
        <v>3269.59</v>
      </c>
      <c r="E18" s="37" t="s">
        <v>77</v>
      </c>
      <c r="F18" s="37" t="s">
        <v>77</v>
      </c>
      <c r="G18" s="36"/>
    </row>
    <row r="19" spans="1:7" s="25" customFormat="1" ht="27.75" customHeight="1" x14ac:dyDescent="0.25">
      <c r="A19" s="34" t="s">
        <v>44</v>
      </c>
      <c r="B19" s="35" t="s">
        <v>45</v>
      </c>
      <c r="C19" s="36" t="s">
        <v>34</v>
      </c>
      <c r="D19" s="37">
        <v>1421.56</v>
      </c>
      <c r="E19" s="37" t="s">
        <v>77</v>
      </c>
      <c r="F19" s="37" t="s">
        <v>77</v>
      </c>
      <c r="G19" s="36"/>
    </row>
    <row r="20" spans="1:7" s="25" customFormat="1" ht="28.5" customHeight="1" x14ac:dyDescent="0.25">
      <c r="A20" s="34" t="s">
        <v>46</v>
      </c>
      <c r="B20" s="35" t="s">
        <v>47</v>
      </c>
      <c r="C20" s="36" t="s">
        <v>31</v>
      </c>
      <c r="D20" s="37">
        <v>2369.27</v>
      </c>
      <c r="E20" s="37" t="s">
        <v>77</v>
      </c>
      <c r="F20" s="37" t="s">
        <v>77</v>
      </c>
      <c r="G20" s="36"/>
    </row>
    <row r="21" spans="1:7" s="25" customFormat="1" ht="41.25" customHeight="1" x14ac:dyDescent="0.25">
      <c r="A21" s="34" t="s">
        <v>48</v>
      </c>
      <c r="B21" s="35" t="s">
        <v>49</v>
      </c>
      <c r="C21" s="36" t="s">
        <v>34</v>
      </c>
      <c r="D21" s="37">
        <v>355.39</v>
      </c>
      <c r="E21" s="37" t="s">
        <v>77</v>
      </c>
      <c r="F21" s="37" t="s">
        <v>77</v>
      </c>
      <c r="G21" s="36"/>
    </row>
    <row r="22" spans="1:7" s="25" customFormat="1" ht="40.5" customHeight="1" x14ac:dyDescent="0.25">
      <c r="A22" s="34" t="s">
        <v>50</v>
      </c>
      <c r="B22" s="35" t="s">
        <v>51</v>
      </c>
      <c r="C22" s="36" t="s">
        <v>39</v>
      </c>
      <c r="D22" s="37">
        <v>32102.38</v>
      </c>
      <c r="E22" s="37" t="s">
        <v>77</v>
      </c>
      <c r="F22" s="37" t="s">
        <v>77</v>
      </c>
      <c r="G22" s="36"/>
    </row>
    <row r="23" spans="1:7" s="25" customFormat="1" ht="28.5" customHeight="1" x14ac:dyDescent="0.25">
      <c r="A23" s="34" t="s">
        <v>52</v>
      </c>
      <c r="B23" s="35" t="s">
        <v>53</v>
      </c>
      <c r="C23" s="36" t="s">
        <v>31</v>
      </c>
      <c r="D23" s="37">
        <v>2369.27</v>
      </c>
      <c r="E23" s="38"/>
      <c r="F23" s="37">
        <f t="shared" ref="F23:F26" si="0">ROUND(D23*E23,2)</f>
        <v>0</v>
      </c>
      <c r="G23" s="36"/>
    </row>
    <row r="24" spans="1:7" s="25" customFormat="1" ht="22.5" customHeight="1" x14ac:dyDescent="0.25">
      <c r="A24" s="34" t="s">
        <v>54</v>
      </c>
      <c r="B24" s="35" t="s">
        <v>55</v>
      </c>
      <c r="C24" s="36" t="s">
        <v>31</v>
      </c>
      <c r="D24" s="37">
        <v>4281.53</v>
      </c>
      <c r="E24" s="38"/>
      <c r="F24" s="37">
        <f t="shared" si="0"/>
        <v>0</v>
      </c>
      <c r="G24" s="36"/>
    </row>
    <row r="25" spans="1:7" s="25" customFormat="1" ht="50.25" customHeight="1" x14ac:dyDescent="0.25">
      <c r="A25" s="34" t="s">
        <v>56</v>
      </c>
      <c r="B25" s="35" t="s">
        <v>57</v>
      </c>
      <c r="C25" s="36" t="s">
        <v>34</v>
      </c>
      <c r="D25" s="37">
        <v>214.08</v>
      </c>
      <c r="E25" s="38"/>
      <c r="F25" s="37">
        <f t="shared" si="0"/>
        <v>0</v>
      </c>
      <c r="G25" s="36"/>
    </row>
    <row r="26" spans="1:7" s="25" customFormat="1" ht="42.75" customHeight="1" x14ac:dyDescent="0.25">
      <c r="A26" s="34" t="s">
        <v>58</v>
      </c>
      <c r="B26" s="35" t="s">
        <v>59</v>
      </c>
      <c r="C26" s="36" t="s">
        <v>39</v>
      </c>
      <c r="D26" s="37">
        <v>19337.71</v>
      </c>
      <c r="E26" s="38"/>
      <c r="F26" s="37">
        <f t="shared" si="0"/>
        <v>0</v>
      </c>
      <c r="G26" s="36"/>
    </row>
    <row r="27" spans="1:7" s="25" customFormat="1" x14ac:dyDescent="0.25">
      <c r="A27" s="39" t="s">
        <v>60</v>
      </c>
      <c r="B27" s="49" t="s">
        <v>61</v>
      </c>
      <c r="C27" s="49"/>
      <c r="D27" s="49"/>
      <c r="E27" s="49"/>
      <c r="F27" s="40">
        <f>SUM(F23:F26)</f>
        <v>0</v>
      </c>
      <c r="G27" s="39"/>
    </row>
    <row r="28" spans="1:7" s="25" customFormat="1" x14ac:dyDescent="0.25">
      <c r="A28" s="48"/>
      <c r="B28" s="48"/>
      <c r="C28" s="48"/>
      <c r="D28" s="48"/>
      <c r="E28" s="48"/>
      <c r="F28" s="48"/>
      <c r="G28" s="48"/>
    </row>
    <row r="29" spans="1:7" s="25" customFormat="1" x14ac:dyDescent="0.25">
      <c r="A29" s="39">
        <v>2</v>
      </c>
      <c r="B29" s="49" t="s">
        <v>12</v>
      </c>
      <c r="C29" s="49"/>
      <c r="D29" s="49"/>
      <c r="E29" s="49"/>
      <c r="F29" s="49"/>
      <c r="G29" s="49"/>
    </row>
    <row r="30" spans="1:7" s="25" customFormat="1" ht="30" customHeight="1" x14ac:dyDescent="0.25">
      <c r="A30" s="34" t="s">
        <v>62</v>
      </c>
      <c r="B30" s="35" t="s">
        <v>63</v>
      </c>
      <c r="C30" s="36" t="s">
        <v>64</v>
      </c>
      <c r="D30" s="37">
        <v>432.51</v>
      </c>
      <c r="E30" s="37" t="s">
        <v>77</v>
      </c>
      <c r="F30" s="37" t="s">
        <v>77</v>
      </c>
      <c r="G30" s="36"/>
    </row>
    <row r="31" spans="1:7" s="25" customFormat="1" x14ac:dyDescent="0.25">
      <c r="A31" s="39" t="s">
        <v>65</v>
      </c>
      <c r="B31" s="49" t="s">
        <v>61</v>
      </c>
      <c r="C31" s="49"/>
      <c r="D31" s="49"/>
      <c r="E31" s="49"/>
      <c r="F31" s="41" t="s">
        <v>77</v>
      </c>
      <c r="G31" s="39"/>
    </row>
    <row r="32" spans="1:7" s="25" customFormat="1" x14ac:dyDescent="0.25">
      <c r="A32" s="46"/>
      <c r="B32" s="46"/>
      <c r="C32" s="46"/>
      <c r="D32" s="46"/>
      <c r="E32" s="46"/>
      <c r="F32" s="46"/>
      <c r="G32" s="46"/>
    </row>
    <row r="33" spans="1:7" s="25" customFormat="1" x14ac:dyDescent="0.25">
      <c r="A33" s="39">
        <v>3</v>
      </c>
      <c r="B33" s="49" t="s">
        <v>13</v>
      </c>
      <c r="C33" s="49"/>
      <c r="D33" s="49"/>
      <c r="E33" s="49"/>
      <c r="F33" s="49"/>
      <c r="G33" s="49"/>
    </row>
    <row r="34" spans="1:7" s="25" customFormat="1" ht="44.25" customHeight="1" x14ac:dyDescent="0.25">
      <c r="A34" s="34" t="s">
        <v>66</v>
      </c>
      <c r="B34" s="35" t="s">
        <v>67</v>
      </c>
      <c r="C34" s="36" t="s">
        <v>31</v>
      </c>
      <c r="D34" s="37">
        <v>142.6</v>
      </c>
      <c r="E34" s="38"/>
      <c r="F34" s="37">
        <f>ROUND(D34*E34,2)</f>
        <v>0</v>
      </c>
      <c r="G34" s="36"/>
    </row>
    <row r="35" spans="1:7" s="25" customFormat="1" ht="41.25" customHeight="1" x14ac:dyDescent="0.25">
      <c r="A35" s="34" t="s">
        <v>68</v>
      </c>
      <c r="B35" s="35" t="s">
        <v>69</v>
      </c>
      <c r="C35" s="36" t="s">
        <v>31</v>
      </c>
      <c r="D35" s="37">
        <v>59.28</v>
      </c>
      <c r="E35" s="38"/>
      <c r="F35" s="37">
        <f t="shared" ref="F35:F38" si="1">ROUND(D35*E35,2)</f>
        <v>0</v>
      </c>
      <c r="G35" s="36"/>
    </row>
    <row r="36" spans="1:7" s="25" customFormat="1" ht="41.25" customHeight="1" x14ac:dyDescent="0.25">
      <c r="A36" s="34" t="s">
        <v>70</v>
      </c>
      <c r="B36" s="35" t="s">
        <v>71</v>
      </c>
      <c r="C36" s="36" t="s">
        <v>31</v>
      </c>
      <c r="D36" s="37">
        <v>1.69</v>
      </c>
      <c r="E36" s="38"/>
      <c r="F36" s="37">
        <f t="shared" si="1"/>
        <v>0</v>
      </c>
      <c r="G36" s="36"/>
    </row>
    <row r="37" spans="1:7" s="25" customFormat="1" ht="35.25" customHeight="1" x14ac:dyDescent="0.25">
      <c r="A37" s="34" t="s">
        <v>72</v>
      </c>
      <c r="B37" s="42" t="s">
        <v>73</v>
      </c>
      <c r="C37" s="43" t="s">
        <v>31</v>
      </c>
      <c r="D37" s="44">
        <v>6.46</v>
      </c>
      <c r="E37" s="45"/>
      <c r="F37" s="37">
        <f t="shared" si="1"/>
        <v>0</v>
      </c>
      <c r="G37" s="36"/>
    </row>
    <row r="38" spans="1:7" s="25" customFormat="1" ht="57.75" customHeight="1" x14ac:dyDescent="0.25">
      <c r="A38" s="34" t="s">
        <v>74</v>
      </c>
      <c r="B38" s="35" t="s">
        <v>75</v>
      </c>
      <c r="C38" s="36" t="s">
        <v>64</v>
      </c>
      <c r="D38" s="37">
        <v>63.65</v>
      </c>
      <c r="E38" s="38"/>
      <c r="F38" s="37">
        <f t="shared" si="1"/>
        <v>0</v>
      </c>
      <c r="G38" s="36"/>
    </row>
    <row r="39" spans="1:7" s="25" customFormat="1" x14ac:dyDescent="0.25">
      <c r="A39" s="39" t="s">
        <v>76</v>
      </c>
      <c r="B39" s="49" t="s">
        <v>61</v>
      </c>
      <c r="C39" s="49"/>
      <c r="D39" s="49"/>
      <c r="E39" s="49"/>
      <c r="F39" s="40">
        <f>SUM(F34:F38)</f>
        <v>0</v>
      </c>
      <c r="G39" s="39">
        <v>0</v>
      </c>
    </row>
    <row r="40" spans="1:7" s="25" customFormat="1" x14ac:dyDescent="0.25">
      <c r="A40" s="46"/>
      <c r="B40" s="46"/>
      <c r="C40" s="46"/>
      <c r="D40" s="46"/>
      <c r="E40" s="46"/>
      <c r="F40" s="46"/>
      <c r="G40" s="46"/>
    </row>
    <row r="41" spans="1:7" s="25" customFormat="1" x14ac:dyDescent="0.25">
      <c r="A41" s="47" t="s">
        <v>78</v>
      </c>
      <c r="B41" s="47"/>
      <c r="C41" s="47"/>
      <c r="D41" s="47"/>
      <c r="E41" s="47"/>
      <c r="F41" s="40">
        <f>SUM(F27+F39)</f>
        <v>0</v>
      </c>
      <c r="G41" s="39">
        <v>0</v>
      </c>
    </row>
  </sheetData>
  <mergeCells count="20">
    <mergeCell ref="B27:E27"/>
    <mergeCell ref="A1:G1"/>
    <mergeCell ref="B2:G2"/>
    <mergeCell ref="B3:G3"/>
    <mergeCell ref="B4:G4"/>
    <mergeCell ref="A5:B5"/>
    <mergeCell ref="C5:G5"/>
    <mergeCell ref="A6:B6"/>
    <mergeCell ref="C7:G7"/>
    <mergeCell ref="A9:G9"/>
    <mergeCell ref="A10:G10"/>
    <mergeCell ref="B12:G12"/>
    <mergeCell ref="A40:G40"/>
    <mergeCell ref="A41:E41"/>
    <mergeCell ref="A28:G28"/>
    <mergeCell ref="B29:G29"/>
    <mergeCell ref="B31:E31"/>
    <mergeCell ref="A32:G32"/>
    <mergeCell ref="B33:G33"/>
    <mergeCell ref="B39:E39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16" sqref="I16"/>
    </sheetView>
  </sheetViews>
  <sheetFormatPr defaultRowHeight="15" x14ac:dyDescent="0.25"/>
  <cols>
    <col min="1" max="1" width="15.7109375" customWidth="1"/>
    <col min="2" max="2" width="17.140625" customWidth="1"/>
    <col min="4" max="4" width="10" bestFit="1" customWidth="1"/>
    <col min="6" max="6" width="10" bestFit="1" customWidth="1"/>
    <col min="8" max="8" width="10" bestFit="1" customWidth="1"/>
    <col min="10" max="10" width="10" bestFit="1" customWidth="1"/>
    <col min="12" max="12" width="10" bestFit="1" customWidth="1"/>
  </cols>
  <sheetData>
    <row r="1" spans="1:12" ht="27.75" customHeight="1" thickBot="1" x14ac:dyDescent="0.3">
      <c r="A1" s="72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x14ac:dyDescent="0.25">
      <c r="A2" s="26" t="s">
        <v>83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x14ac:dyDescent="0.25">
      <c r="A3" s="27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20.25" customHeight="1" x14ac:dyDescent="0.25">
      <c r="A4" s="28" t="s">
        <v>20</v>
      </c>
      <c r="B4" s="77" t="s">
        <v>79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x14ac:dyDescent="0.25">
      <c r="A5" s="29" t="s">
        <v>84</v>
      </c>
      <c r="B5" s="79">
        <f>K14</f>
        <v>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5.75" thickBot="1" x14ac:dyDescent="0.3">
      <c r="A6" s="30" t="s">
        <v>22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1:12" ht="15.75" thickBot="1" x14ac:dyDescent="0.3">
      <c r="A7" s="83" t="s">
        <v>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5.75" thickBot="1" x14ac:dyDescent="0.3">
      <c r="A8" s="86" t="s">
        <v>1</v>
      </c>
      <c r="B8" s="87"/>
      <c r="C8" s="88" t="s">
        <v>2</v>
      </c>
      <c r="D8" s="89"/>
      <c r="E8" s="88" t="s">
        <v>3</v>
      </c>
      <c r="F8" s="89"/>
      <c r="G8" s="88" t="s">
        <v>4</v>
      </c>
      <c r="H8" s="89"/>
      <c r="I8" s="88" t="s">
        <v>5</v>
      </c>
      <c r="J8" s="89"/>
      <c r="K8" s="88" t="s">
        <v>6</v>
      </c>
      <c r="L8" s="89"/>
    </row>
    <row r="9" spans="1:12" ht="23.25" thickBot="1" x14ac:dyDescent="0.3">
      <c r="A9" s="1" t="s">
        <v>7</v>
      </c>
      <c r="B9" s="2" t="s">
        <v>8</v>
      </c>
      <c r="C9" s="3" t="s">
        <v>9</v>
      </c>
      <c r="D9" s="3" t="s">
        <v>10</v>
      </c>
      <c r="E9" s="3" t="s">
        <v>9</v>
      </c>
      <c r="F9" s="3" t="s">
        <v>10</v>
      </c>
      <c r="G9" s="3" t="s">
        <v>9</v>
      </c>
      <c r="H9" s="3" t="s">
        <v>10</v>
      </c>
      <c r="I9" s="3" t="s">
        <v>9</v>
      </c>
      <c r="J9" s="3" t="s">
        <v>10</v>
      </c>
      <c r="K9" s="3" t="s">
        <v>9</v>
      </c>
      <c r="L9" s="3" t="s">
        <v>10</v>
      </c>
    </row>
    <row r="10" spans="1:12" ht="15.75" thickBot="1" x14ac:dyDescent="0.3">
      <c r="A10" s="4">
        <v>1</v>
      </c>
      <c r="B10" s="5" t="s">
        <v>11</v>
      </c>
      <c r="C10" s="6">
        <f>Orçamento!F27*D10</f>
        <v>0</v>
      </c>
      <c r="D10" s="12">
        <v>0.2</v>
      </c>
      <c r="E10" s="6">
        <f>Orçamento!F27*F10</f>
        <v>0</v>
      </c>
      <c r="F10" s="12">
        <v>0.2</v>
      </c>
      <c r="G10" s="6">
        <f>Orçamento!F27*H10</f>
        <v>0</v>
      </c>
      <c r="H10" s="12">
        <v>0.2</v>
      </c>
      <c r="I10" s="6">
        <f>Orçamento!F27*J10</f>
        <v>0</v>
      </c>
      <c r="J10" s="12">
        <v>0.2</v>
      </c>
      <c r="K10" s="6">
        <f>Orçamento!F27*L10</f>
        <v>0</v>
      </c>
      <c r="L10" s="12">
        <v>0.2</v>
      </c>
    </row>
    <row r="11" spans="1:12" ht="15.75" thickBot="1" x14ac:dyDescent="0.3">
      <c r="A11" s="4">
        <v>2</v>
      </c>
      <c r="B11" s="5" t="s">
        <v>12</v>
      </c>
      <c r="C11" s="6">
        <v>0</v>
      </c>
      <c r="D11" s="12">
        <v>0.5</v>
      </c>
      <c r="E11" s="6">
        <v>0</v>
      </c>
      <c r="F11" s="12">
        <v>0.5</v>
      </c>
      <c r="G11" s="6">
        <v>0</v>
      </c>
      <c r="H11" s="12">
        <v>0</v>
      </c>
      <c r="I11" s="6">
        <v>0</v>
      </c>
      <c r="J11" s="12">
        <v>0</v>
      </c>
      <c r="K11" s="6">
        <v>0</v>
      </c>
      <c r="L11" s="12">
        <v>0</v>
      </c>
    </row>
    <row r="12" spans="1:12" ht="15.75" thickBot="1" x14ac:dyDescent="0.3">
      <c r="A12" s="4">
        <v>3</v>
      </c>
      <c r="B12" s="5" t="s">
        <v>13</v>
      </c>
      <c r="C12" s="3" t="s">
        <v>14</v>
      </c>
      <c r="D12" s="12">
        <v>0</v>
      </c>
      <c r="E12" s="6">
        <v>0</v>
      </c>
      <c r="F12" s="12">
        <v>0</v>
      </c>
      <c r="G12" s="6">
        <v>0</v>
      </c>
      <c r="H12" s="12">
        <v>0</v>
      </c>
      <c r="I12" s="6">
        <v>0</v>
      </c>
      <c r="J12" s="12">
        <v>0</v>
      </c>
      <c r="K12" s="6">
        <f>Orçamento!F39</f>
        <v>0</v>
      </c>
      <c r="L12" s="12">
        <v>1</v>
      </c>
    </row>
    <row r="13" spans="1:12" ht="22.5" customHeight="1" thickBot="1" x14ac:dyDescent="0.3">
      <c r="A13" s="81" t="s">
        <v>15</v>
      </c>
      <c r="B13" s="82"/>
      <c r="C13" s="7">
        <f>SUM(C10,C12)</f>
        <v>0</v>
      </c>
      <c r="D13" s="10" t="e">
        <f>C13*100/$K$14</f>
        <v>#DIV/0!</v>
      </c>
      <c r="E13" s="7">
        <f>SUM(E10+E12)</f>
        <v>0</v>
      </c>
      <c r="F13" s="10" t="e">
        <f>E13*100/$K$14</f>
        <v>#DIV/0!</v>
      </c>
      <c r="G13" s="7">
        <f>SUM(G10+G12)</f>
        <v>0</v>
      </c>
      <c r="H13" s="11" t="e">
        <f>G13*100/$K$14</f>
        <v>#DIV/0!</v>
      </c>
      <c r="I13" s="7">
        <f>SUM(I10+I12)</f>
        <v>0</v>
      </c>
      <c r="J13" s="11" t="e">
        <f>I13*100/$K$14</f>
        <v>#DIV/0!</v>
      </c>
      <c r="K13" s="7">
        <f>SUM(K10+K12)</f>
        <v>0</v>
      </c>
      <c r="L13" s="11" t="e">
        <f>K13*100/K14</f>
        <v>#DIV/0!</v>
      </c>
    </row>
    <row r="14" spans="1:12" ht="22.5" customHeight="1" thickBot="1" x14ac:dyDescent="0.3">
      <c r="A14" s="81" t="s">
        <v>16</v>
      </c>
      <c r="B14" s="82"/>
      <c r="C14" s="7">
        <f>C13</f>
        <v>0</v>
      </c>
      <c r="D14" s="10" t="e">
        <f>C14*100/$K$14</f>
        <v>#DIV/0!</v>
      </c>
      <c r="E14" s="7">
        <f>SUM(E13+C14)</f>
        <v>0</v>
      </c>
      <c r="F14" s="10" t="e">
        <f>E14*100/K14</f>
        <v>#DIV/0!</v>
      </c>
      <c r="G14" s="9">
        <f>SUM(G13+E14)</f>
        <v>0</v>
      </c>
      <c r="H14" s="11" t="e">
        <f>G14*100/K14</f>
        <v>#DIV/0!</v>
      </c>
      <c r="I14" s="9">
        <f>SUM(I13+G14)</f>
        <v>0</v>
      </c>
      <c r="J14" s="11" t="e">
        <f>I14*100/K14</f>
        <v>#DIV/0!</v>
      </c>
      <c r="K14" s="9">
        <f>SUM(K13+I14)</f>
        <v>0</v>
      </c>
      <c r="L14" s="8" t="e">
        <f>K14*100/K14</f>
        <v>#DIV/0!</v>
      </c>
    </row>
  </sheetData>
  <mergeCells count="15">
    <mergeCell ref="A13:B13"/>
    <mergeCell ref="A14:B14"/>
    <mergeCell ref="A7:L7"/>
    <mergeCell ref="A8:B8"/>
    <mergeCell ref="C8:D8"/>
    <mergeCell ref="E8:F8"/>
    <mergeCell ref="G8:H8"/>
    <mergeCell ref="I8:J8"/>
    <mergeCell ref="K8:L8"/>
    <mergeCell ref="B6:L6"/>
    <mergeCell ref="A1:L1"/>
    <mergeCell ref="B2:L2"/>
    <mergeCell ref="B3:L3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2018-05-04T13:32:55Z</cp:lastPrinted>
  <dcterms:created xsi:type="dcterms:W3CDTF">2018-05-03T18:18:01Z</dcterms:created>
  <dcterms:modified xsi:type="dcterms:W3CDTF">2018-05-04T13:42:51Z</dcterms:modified>
</cp:coreProperties>
</file>